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ngelwu\Desktop\畢業流向\03財務公開資料\給秘書室\"/>
    </mc:Choice>
  </mc:AlternateContent>
  <xr:revisionPtr revIDLastSave="0" documentId="13_ncr:1_{04B22B3B-A28A-4D3E-BEFF-831F7D2F1246}" xr6:coauthVersionLast="47" xr6:coauthVersionMax="47" xr10:uidLastSave="{00000000-0000-0000-0000-000000000000}"/>
  <bookViews>
    <workbookView xWindow="120" yWindow="0" windowWidth="13890" windowHeight="12630" tabRatio="755" firstSheet="10" activeTab="11" xr2:uid="{00000000-000D-0000-FFFF-FFFF00000000}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、工作幫助程度七、學習經驗" sheetId="9" r:id="rId8"/>
    <sheet name="八、目前未就業原因(不含家管)" sheetId="11" r:id="rId9"/>
    <sheet name="九、學生能力有幫助" sheetId="12" r:id="rId10"/>
    <sheet name="十、學校最應該幫學弟妹加強的能力" sheetId="14" r:id="rId11"/>
    <sheet name="十一、最想在學校進修學門" sheetId="13" r:id="rId12"/>
  </sheets>
  <definedNames>
    <definedName name="_xlnm.Print_Area" localSheetId="0">'一、全校問卷回收狀況'!$A$1:$E$6</definedName>
    <definedName name="_xlnm.Print_Area" localSheetId="2">'一、畢業後現況'!$A$1:$J$10</definedName>
    <definedName name="_xlnm.Print_Area" localSheetId="9">'九、學生能力有幫助'!$A$1:$O$8</definedName>
    <definedName name="_xlnm.Print_Area" localSheetId="3">'二、任職機構性質'!$A$1:$K$17</definedName>
    <definedName name="_xlnm.Print_Area" localSheetId="1">'二、各學制與系所回收狀況'!$A$1:$F$27</definedName>
    <definedName name="_xlnm.Print_Area" localSheetId="8">'八、目前未就業原因(不含家管)'!$A$1:$R$8</definedName>
    <definedName name="_xlnm.Print_Area" localSheetId="4">'三、工作職業類型'!$A$1:$V$9</definedName>
    <definedName name="_xlnm.Print_Area" localSheetId="6">'五、工作平均每月收入'!$A$1:$L$15</definedName>
    <definedName name="_xlnm.Print_Area" localSheetId="7">'六、工作幫助程度七、學習經驗'!$A$1:$M$21</definedName>
    <definedName name="_xlnm.Print_Area" localSheetId="5">'四、任職工作地點'!$A$1:$N$22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" l="1"/>
  <c r="I10" i="4"/>
  <c r="J5" i="4"/>
  <c r="J4" i="4"/>
  <c r="I4" i="4"/>
  <c r="J3" i="4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F8" i="3"/>
  <c r="F9" i="3"/>
  <c r="E10" i="3"/>
  <c r="E9" i="3"/>
  <c r="E8" i="3"/>
  <c r="E7" i="3"/>
  <c r="E6" i="3"/>
  <c r="E5" i="3"/>
  <c r="E4" i="3"/>
  <c r="E3" i="3"/>
  <c r="D9" i="4"/>
  <c r="C9" i="4"/>
  <c r="M16" i="9"/>
  <c r="O15" i="13"/>
  <c r="O13" i="13"/>
  <c r="O11" i="13"/>
  <c r="N12" i="13" s="1"/>
  <c r="O7" i="14"/>
  <c r="O5" i="14"/>
  <c r="O3" i="14"/>
  <c r="K4" i="14" s="1"/>
  <c r="C4" i="14" l="1"/>
  <c r="E4" i="13"/>
  <c r="M4" i="13"/>
  <c r="E12" i="13"/>
  <c r="C4" i="13"/>
  <c r="G4" i="13"/>
  <c r="K4" i="13"/>
  <c r="G12" i="13"/>
  <c r="K12" i="13"/>
  <c r="O12" i="13"/>
  <c r="M12" i="13"/>
  <c r="D4" i="13"/>
  <c r="H4" i="13"/>
  <c r="L4" i="13"/>
  <c r="D12" i="13"/>
  <c r="H12" i="13"/>
  <c r="L12" i="13"/>
  <c r="C12" i="13"/>
  <c r="I4" i="13"/>
  <c r="I12" i="13"/>
  <c r="F4" i="13"/>
  <c r="J4" i="13"/>
  <c r="N4" i="13"/>
  <c r="F12" i="13"/>
  <c r="J12" i="13"/>
  <c r="M4" i="14"/>
  <c r="E4" i="14"/>
  <c r="I4" i="14"/>
  <c r="F4" i="14"/>
  <c r="J4" i="14"/>
  <c r="D4" i="14"/>
  <c r="H4" i="14"/>
  <c r="L4" i="14"/>
  <c r="N4" i="14"/>
  <c r="G4" i="14"/>
  <c r="J9" i="4"/>
  <c r="C27" i="3"/>
  <c r="E3" i="2"/>
  <c r="O4" i="14" l="1"/>
  <c r="M14" i="8" l="1"/>
  <c r="E9" i="4" l="1"/>
  <c r="F9" i="4"/>
  <c r="G9" i="4"/>
  <c r="H9" i="4"/>
  <c r="F10" i="3"/>
  <c r="F11" i="3"/>
  <c r="F12" i="3"/>
  <c r="F13" i="3"/>
  <c r="F14" i="3"/>
  <c r="F4" i="3"/>
  <c r="F5" i="3"/>
  <c r="F6" i="3"/>
  <c r="F7" i="3"/>
  <c r="F15" i="3"/>
  <c r="F16" i="3"/>
  <c r="F17" i="3"/>
  <c r="F18" i="3"/>
  <c r="F19" i="3"/>
  <c r="F20" i="3"/>
  <c r="F21" i="3"/>
  <c r="F22" i="3"/>
  <c r="F23" i="3"/>
  <c r="F24" i="3"/>
  <c r="F25" i="3"/>
  <c r="F26" i="3"/>
  <c r="K17" i="7" l="1"/>
  <c r="E27" i="3" l="1"/>
  <c r="M10" i="8" l="1"/>
  <c r="K11" i="8" s="1"/>
  <c r="F11" i="8" l="1"/>
  <c r="J11" i="8"/>
  <c r="C11" i="8"/>
  <c r="G11" i="8"/>
  <c r="L11" i="8"/>
  <c r="D11" i="8"/>
  <c r="H11" i="8"/>
  <c r="E11" i="8"/>
  <c r="I11" i="8"/>
  <c r="F4" i="8"/>
  <c r="C4" i="8"/>
  <c r="I4" i="8"/>
  <c r="E4" i="8"/>
  <c r="L4" i="8"/>
  <c r="H4" i="8"/>
  <c r="D4" i="8"/>
  <c r="K4" i="8"/>
  <c r="G4" i="8"/>
  <c r="J4" i="8"/>
  <c r="M11" i="8" l="1"/>
  <c r="O5" i="12" l="1"/>
  <c r="O7" i="12"/>
  <c r="O3" i="12"/>
  <c r="G4" i="12" l="1"/>
  <c r="L4" i="12"/>
  <c r="M4" i="12"/>
  <c r="J4" i="12"/>
  <c r="F4" i="12"/>
  <c r="E4" i="12"/>
  <c r="N4" i="12"/>
  <c r="I4" i="12"/>
  <c r="C4" i="12"/>
  <c r="H4" i="12"/>
  <c r="D4" i="12"/>
  <c r="K4" i="12"/>
  <c r="R5" i="11"/>
  <c r="R7" i="11"/>
  <c r="R3" i="11"/>
  <c r="F4" i="11" s="1"/>
  <c r="D17" i="9"/>
  <c r="M20" i="9"/>
  <c r="H3" i="9"/>
  <c r="F4" i="9" s="1"/>
  <c r="E18" i="7"/>
  <c r="K19" i="7"/>
  <c r="K21" i="7"/>
  <c r="V6" i="6"/>
  <c r="V4" i="6"/>
  <c r="J14" i="5"/>
  <c r="J16" i="5"/>
  <c r="J12" i="5"/>
  <c r="J6" i="5"/>
  <c r="J8" i="5"/>
  <c r="J4" i="5"/>
  <c r="G5" i="6" l="1"/>
  <c r="T5" i="6"/>
  <c r="Q5" i="6"/>
  <c r="P5" i="6"/>
  <c r="R5" i="6"/>
  <c r="S5" i="6"/>
  <c r="G4" i="9"/>
  <c r="D4" i="9"/>
  <c r="M5" i="6"/>
  <c r="U5" i="6"/>
  <c r="I5" i="6"/>
  <c r="E5" i="6"/>
  <c r="K12" i="5"/>
  <c r="D13" i="5" s="1"/>
  <c r="E4" i="9"/>
  <c r="C4" i="9"/>
  <c r="L4" i="7"/>
  <c r="F11" i="7"/>
  <c r="H18" i="7"/>
  <c r="J4" i="7"/>
  <c r="E4" i="7"/>
  <c r="J11" i="7"/>
  <c r="D11" i="7"/>
  <c r="G18" i="7"/>
  <c r="K11" i="7"/>
  <c r="N4" i="7"/>
  <c r="I4" i="7"/>
  <c r="D4" i="7"/>
  <c r="H11" i="7"/>
  <c r="C18" i="7"/>
  <c r="F18" i="7"/>
  <c r="F4" i="7"/>
  <c r="M4" i="7"/>
  <c r="H4" i="7"/>
  <c r="L11" i="7"/>
  <c r="G11" i="7"/>
  <c r="J18" i="7"/>
  <c r="D18" i="7"/>
  <c r="N5" i="6"/>
  <c r="J5" i="6"/>
  <c r="F5" i="6"/>
  <c r="L5" i="6"/>
  <c r="H5" i="6"/>
  <c r="D5" i="6"/>
  <c r="C5" i="6"/>
  <c r="O5" i="6"/>
  <c r="K5" i="6"/>
  <c r="O6" i="12"/>
  <c r="O4" i="12"/>
  <c r="M4" i="11"/>
  <c r="P4" i="11"/>
  <c r="L4" i="11"/>
  <c r="G4" i="11"/>
  <c r="O4" i="11"/>
  <c r="K4" i="11"/>
  <c r="E4" i="11"/>
  <c r="C4" i="11"/>
  <c r="Q4" i="11"/>
  <c r="H4" i="11"/>
  <c r="N4" i="11"/>
  <c r="I4" i="11"/>
  <c r="D4" i="11"/>
  <c r="J4" i="11"/>
  <c r="K17" i="9"/>
  <c r="G17" i="9"/>
  <c r="J17" i="9"/>
  <c r="F17" i="9"/>
  <c r="C17" i="9"/>
  <c r="I17" i="9"/>
  <c r="E17" i="9"/>
  <c r="L17" i="9"/>
  <c r="H17" i="9"/>
  <c r="C4" i="7"/>
  <c r="K4" i="7"/>
  <c r="G4" i="7"/>
  <c r="C11" i="7"/>
  <c r="I11" i="7"/>
  <c r="E11" i="7"/>
  <c r="I18" i="7"/>
  <c r="K14" i="5"/>
  <c r="F3" i="3"/>
  <c r="D27" i="3"/>
  <c r="F27" i="3" s="1"/>
  <c r="H4" i="9" l="1"/>
  <c r="V5" i="6"/>
  <c r="G13" i="5"/>
  <c r="E5" i="5"/>
  <c r="I13" i="5"/>
  <c r="C5" i="5"/>
  <c r="D5" i="5"/>
  <c r="I5" i="5"/>
  <c r="F13" i="5"/>
  <c r="H5" i="5"/>
  <c r="F5" i="5"/>
  <c r="G5" i="5"/>
  <c r="H13" i="5"/>
  <c r="C13" i="5"/>
  <c r="E13" i="5"/>
  <c r="R4" i="11"/>
  <c r="M17" i="9"/>
  <c r="K18" i="7"/>
  <c r="J17" i="5" l="1"/>
  <c r="J7" i="5"/>
  <c r="J13" i="5"/>
  <c r="J5" i="5"/>
  <c r="J9" i="5"/>
  <c r="J15" i="5"/>
  <c r="C10" i="4"/>
  <c r="E10" i="4"/>
  <c r="D10" i="4"/>
  <c r="F10" i="4"/>
  <c r="H10" i="4"/>
  <c r="G10" i="4"/>
  <c r="C6" i="2"/>
  <c r="D6" i="2"/>
  <c r="B6" i="2"/>
  <c r="E4" i="2"/>
  <c r="E5" i="2"/>
  <c r="K13" i="5" l="1"/>
  <c r="E6" i="2"/>
  <c r="G4" i="4" l="1"/>
  <c r="H4" i="4"/>
  <c r="D4" i="4"/>
  <c r="F4" i="4"/>
  <c r="E4" i="4"/>
  <c r="C4" i="4"/>
</calcChain>
</file>

<file path=xl/sharedStrings.xml><?xml version="1.0" encoding="utf-8"?>
<sst xmlns="http://schemas.openxmlformats.org/spreadsheetml/2006/main" count="401" uniqueCount="208">
  <si>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</si>
  <si>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</si>
  <si>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</si>
  <si>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</si>
  <si>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</si>
  <si>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</si>
  <si>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</si>
  <si>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</si>
  <si>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</si>
  <si>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</si>
  <si>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</si>
  <si>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</si>
  <si>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</si>
  <si>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</si>
  <si>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</si>
  <si>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</si>
  <si>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</si>
  <si>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</si>
  <si>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</si>
  <si>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</si>
  <si>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</si>
  <si>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</si>
  <si>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</si>
  <si>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</si>
  <si>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</si>
  <si>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</si>
  <si>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</si>
  <si>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兼職工作</t>
    <phoneticPr fontId="1" type="noConversion"/>
  </si>
  <si>
    <t>學制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</si>
  <si>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</si>
  <si>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</si>
  <si>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</si>
  <si>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</si>
  <si>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</si>
  <si>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</si>
  <si>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</si>
  <si>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</si>
  <si>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</si>
  <si>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</si>
  <si>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</si>
  <si>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</si>
  <si>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</si>
  <si>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</si>
  <si>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</si>
  <si>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</si>
  <si>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</si>
  <si>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</si>
  <si>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</si>
  <si>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</si>
  <si>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</si>
  <si>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</si>
  <si>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</si>
  <si>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</si>
  <si>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</si>
  <si>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</si>
  <si>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</si>
  <si>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</si>
  <si>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</si>
  <si>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</si>
  <si>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</si>
  <si>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</si>
  <si>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</si>
  <si>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</si>
  <si>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</si>
  <si>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學制</t>
    <phoneticPr fontId="1" type="noConversion"/>
  </si>
  <si>
    <t>在升學中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</si>
  <si>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</si>
  <si>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</si>
  <si>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</si>
  <si>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</si>
  <si>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</si>
  <si>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</si>
  <si>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</si>
  <si>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</si>
  <si>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</si>
  <si>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</si>
  <si>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</si>
  <si>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</si>
  <si>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</si>
  <si>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其他(含不想找工作)</t>
    <phoneticPr fontId="1" type="noConversion"/>
  </si>
  <si>
    <t>高齡社會健康管理科</t>
    <phoneticPr fontId="5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</si>
  <si>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</si>
  <si>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</si>
  <si>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</si>
  <si>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應外科</t>
    <phoneticPr fontId="5" type="noConversion"/>
  </si>
  <si>
    <t>動畫科</t>
    <phoneticPr fontId="5" type="noConversion"/>
  </si>
  <si>
    <t>企業管理學系</t>
    <phoneticPr fontId="5" type="noConversion"/>
  </si>
  <si>
    <t>休閒管理學系</t>
    <phoneticPr fontId="5" type="noConversion"/>
  </si>
  <si>
    <t>資訊傳播學系</t>
    <phoneticPr fontId="5" type="noConversion"/>
  </si>
  <si>
    <t>餐飲管理學系</t>
    <phoneticPr fontId="5" type="noConversion"/>
  </si>
  <si>
    <t>應用外語系</t>
    <phoneticPr fontId="5" type="noConversion"/>
  </si>
  <si>
    <t>數位應用學系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</si>
  <si>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</si>
  <si>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</si>
  <si>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</si>
  <si>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</si>
  <si>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出國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</si>
  <si>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</si>
  <si>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</si>
  <si>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</si>
  <si>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企管科</t>
    <phoneticPr fontId="5" type="noConversion"/>
  </si>
  <si>
    <t>健康照護管理學系</t>
    <phoneticPr fontId="5" type="noConversion"/>
  </si>
  <si>
    <t>其他</t>
    <phoneticPr fontId="1" type="noConversion"/>
  </si>
  <si>
    <t>小計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</si>
  <si>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</si>
  <si>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</si>
  <si>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</si>
  <si>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</si>
  <si>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</si>
  <si>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</si>
  <si>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八、目前未就業原因(不含家管)</t>
    <phoneticPr fontId="1" type="noConversion"/>
  </si>
  <si>
    <t>22,000元以下</t>
    <phoneticPr fontId="1" type="noConversion"/>
  </si>
  <si>
    <t>22,001
~
25,000
元</t>
    <phoneticPr fontId="1" type="noConversion"/>
  </si>
  <si>
    <t>25,001
~
28,000
元</t>
    <phoneticPr fontId="1" type="noConversion"/>
  </si>
  <si>
    <t>40,001
~
43,000
元</t>
    <phoneticPr fontId="1" type="noConversion"/>
  </si>
  <si>
    <t>43,001
~
46,000
元</t>
    <phoneticPr fontId="1" type="noConversion"/>
  </si>
  <si>
    <t>46,001
~
49,000
元</t>
    <phoneticPr fontId="1" type="noConversion"/>
  </si>
  <si>
    <t>49,001
~
52,000
元</t>
    <phoneticPr fontId="1" type="noConversion"/>
  </si>
  <si>
    <t>52,001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</si>
  <si>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</si>
  <si>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</si>
  <si>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~
70,000
元</t>
    <phoneticPr fontId="1" type="noConversion"/>
  </si>
  <si>
    <t>70,001
~
75,000
元</t>
    <phoneticPr fontId="1" type="noConversion"/>
  </si>
  <si>
    <t>75,001
~
85,000
元</t>
    <phoneticPr fontId="1" type="noConversion"/>
  </si>
  <si>
    <t>85,001
~
90,000
元</t>
    <phoneticPr fontId="1" type="noConversion"/>
  </si>
  <si>
    <t>三、工作行業類別</t>
    <phoneticPr fontId="1" type="noConversion"/>
  </si>
  <si>
    <t>類別</t>
    <phoneticPr fontId="1" type="noConversion"/>
  </si>
  <si>
    <t>農、林、漁、牧業</t>
    <phoneticPr fontId="1" type="noConversion"/>
  </si>
  <si>
    <t>礦業及土石採取業</t>
    <phoneticPr fontId="1" type="noConversion"/>
  </si>
  <si>
    <t>製造業</t>
    <phoneticPr fontId="1" type="noConversion"/>
  </si>
  <si>
    <t>電力及燃氣供應業</t>
    <phoneticPr fontId="1" type="noConversion"/>
  </si>
  <si>
    <t>用水供應及污染整治業</t>
    <phoneticPr fontId="1" type="noConversion"/>
  </si>
  <si>
    <t>營建工程業</t>
    <phoneticPr fontId="1" type="noConversion"/>
  </si>
  <si>
    <t>批發及零售業</t>
    <phoneticPr fontId="1" type="noConversion"/>
  </si>
  <si>
    <t>運輸及倉儲業</t>
    <phoneticPr fontId="1" type="noConversion"/>
  </si>
  <si>
    <t>住宿及餐飲業</t>
    <phoneticPr fontId="1" type="noConversion"/>
  </si>
  <si>
    <t>出版、影音製作、傳播及資通訊服務業</t>
    <phoneticPr fontId="1" type="noConversion"/>
  </si>
  <si>
    <t>金融及保險業</t>
    <phoneticPr fontId="1" type="noConversion"/>
  </si>
  <si>
    <t>不動產業</t>
    <phoneticPr fontId="1" type="noConversion"/>
  </si>
  <si>
    <t>專業、科學及技術服務業</t>
    <phoneticPr fontId="1" type="noConversion"/>
  </si>
  <si>
    <t>支援服務業</t>
    <phoneticPr fontId="1" type="noConversion"/>
  </si>
  <si>
    <t>公共行政及國防、強制性社會安全</t>
    <phoneticPr fontId="1" type="noConversion"/>
  </si>
  <si>
    <t>教育業</t>
    <phoneticPr fontId="1" type="noConversion"/>
  </si>
  <si>
    <t>醫療保健及社會工作服務業</t>
    <phoneticPr fontId="1" type="noConversion"/>
  </si>
  <si>
    <t>藝術、娛樂及休閒服務業</t>
    <phoneticPr fontId="1" type="noConversion"/>
  </si>
  <si>
    <t>其他服務業</t>
    <phoneticPr fontId="1" type="noConversion"/>
  </si>
  <si>
    <t>六、您原先就讀系、所、或學位學程的專業訓練課程，對於您目前工作的幫助程度為何？</t>
    <phoneticPr fontId="1" type="noConversion"/>
  </si>
  <si>
    <t>非常有幫助</t>
    <phoneticPr fontId="1" type="noConversion"/>
  </si>
  <si>
    <t>有點幫助</t>
    <phoneticPr fontId="1" type="noConversion"/>
  </si>
  <si>
    <t>尚可</t>
    <phoneticPr fontId="1" type="noConversion"/>
  </si>
  <si>
    <t>沒有幫助</t>
    <phoneticPr fontId="1" type="noConversion"/>
  </si>
  <si>
    <t>完全沒有幫助</t>
    <phoneticPr fontId="1" type="noConversion"/>
  </si>
  <si>
    <t>七、您在學期間以下哪些「學習經驗」對於現在工作有所幫助？</t>
    <phoneticPr fontId="1" type="noConversion"/>
  </si>
  <si>
    <t>專業知識、
知能傳授</t>
    <phoneticPr fontId="1" type="noConversion"/>
  </si>
  <si>
    <t>建立同學及老師人脈</t>
    <phoneticPr fontId="1" type="noConversion"/>
  </si>
  <si>
    <t>校內實務課程</t>
    <phoneticPr fontId="1" type="noConversion"/>
  </si>
  <si>
    <t>校外業界實習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</si>
  <si>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</si>
  <si>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</si>
  <si>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</si>
  <si>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</si>
  <si>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擔任研究或教學助理</t>
    <phoneticPr fontId="1" type="noConversion"/>
  </si>
  <si>
    <t>其他訓練</t>
    <phoneticPr fontId="1" type="noConversion"/>
  </si>
  <si>
    <t>溝通表達能力</t>
    <phoneticPr fontId="1" type="noConversion"/>
  </si>
  <si>
    <t>持續學習能力</t>
    <phoneticPr fontId="1" type="noConversion"/>
  </si>
  <si>
    <t>人際互動能力</t>
    <phoneticPr fontId="1" type="noConversion"/>
  </si>
  <si>
    <t>團隊合作能力</t>
    <phoneticPr fontId="1" type="noConversion"/>
  </si>
  <si>
    <t>問題解決能力</t>
    <phoneticPr fontId="1" type="noConversion"/>
  </si>
  <si>
    <t>創新能力</t>
    <phoneticPr fontId="1" type="noConversion"/>
  </si>
  <si>
    <t>工作紀律、責任感及時間管理能力</t>
    <phoneticPr fontId="1" type="noConversion"/>
  </si>
  <si>
    <t>資訊科技應用能力</t>
    <phoneticPr fontId="1" type="noConversion"/>
  </si>
  <si>
    <t>外語能力</t>
    <phoneticPr fontId="1" type="noConversion"/>
  </si>
  <si>
    <t>跨領域整合能力</t>
    <phoneticPr fontId="1" type="noConversion"/>
  </si>
  <si>
    <t>領導能力</t>
    <phoneticPr fontId="1" type="noConversion"/>
  </si>
  <si>
    <t>其他</t>
    <phoneticPr fontId="1" type="noConversion"/>
  </si>
  <si>
    <t>時尚造型設計學系</t>
    <phoneticPr fontId="5" type="noConversion"/>
  </si>
  <si>
    <t>95001
~
100000元</t>
    <phoneticPr fontId="1" type="noConversion"/>
  </si>
  <si>
    <t>人數</t>
    <phoneticPr fontId="1" type="noConversion"/>
  </si>
  <si>
    <t>保健美容學系</t>
    <phoneticPr fontId="5" type="noConversion"/>
  </si>
  <si>
    <t>十、根據您畢業到現在的經驗，學校最應該幫學弟妹加強以下哪些能力？(可複選，至多3項)</t>
    <phoneticPr fontId="1" type="noConversion"/>
  </si>
  <si>
    <t>十一、如果您現在有進修機會的話，「最」想在學校進修的是哪一個學門?</t>
    <phoneticPr fontId="1" type="noConversion"/>
  </si>
  <si>
    <t>數學及統計學門</t>
  </si>
  <si>
    <t>教育學門</t>
    <phoneticPr fontId="1" type="noConversion"/>
  </si>
  <si>
    <t>藝術學門</t>
    <phoneticPr fontId="1" type="noConversion"/>
  </si>
  <si>
    <t>人文學門</t>
    <phoneticPr fontId="1" type="noConversion"/>
  </si>
  <si>
    <t>設計學門</t>
    <phoneticPr fontId="1" type="noConversion"/>
  </si>
  <si>
    <t>社會及行為科學學門</t>
    <phoneticPr fontId="1" type="noConversion"/>
  </si>
  <si>
    <t>傳播學門</t>
    <phoneticPr fontId="1" type="noConversion"/>
  </si>
  <si>
    <t>商業及管理學門</t>
    <phoneticPr fontId="1" type="noConversion"/>
  </si>
  <si>
    <t>法律學門</t>
    <phoneticPr fontId="1" type="noConversion"/>
  </si>
  <si>
    <t>生命科學學門</t>
    <phoneticPr fontId="1" type="noConversion"/>
  </si>
  <si>
    <t>自然科學學門</t>
    <phoneticPr fontId="1" type="noConversion"/>
  </si>
  <si>
    <t>電算機學門</t>
    <phoneticPr fontId="1" type="noConversion"/>
  </si>
  <si>
    <t>工程學門</t>
    <phoneticPr fontId="1" type="noConversion"/>
  </si>
  <si>
    <t>建築及都市規劃學門</t>
    <phoneticPr fontId="1" type="noConversion"/>
  </si>
  <si>
    <t>農業科學學門</t>
    <phoneticPr fontId="1" type="noConversion"/>
  </si>
  <si>
    <t>獸醫學門</t>
    <phoneticPr fontId="1" type="noConversion"/>
  </si>
  <si>
    <t>醫藥衛生學門</t>
    <phoneticPr fontId="1" type="noConversion"/>
  </si>
  <si>
    <t>社會服務學門</t>
    <phoneticPr fontId="1" type="noConversion"/>
  </si>
  <si>
    <t>民生學門</t>
    <phoneticPr fontId="1" type="noConversion"/>
  </si>
  <si>
    <t>運輸服務學門</t>
    <phoneticPr fontId="1" type="noConversion"/>
  </si>
  <si>
    <t>環境保護學門</t>
    <phoneticPr fontId="1" type="noConversion"/>
  </si>
  <si>
    <t>軍警國防安全學門</t>
    <phoneticPr fontId="1" type="noConversion"/>
  </si>
  <si>
    <t>其他學門</t>
    <phoneticPr fontId="1" type="noConversion"/>
  </si>
  <si>
    <t>沒有進修需求</t>
    <phoneticPr fontId="1" type="noConversion"/>
  </si>
  <si>
    <t>九、 根據您畢業後到現在的經驗，您認為學校對您那些能力的培養最有幫助？(可複選，至多3項)</t>
    <phoneticPr fontId="1" type="noConversion"/>
  </si>
  <si>
    <t>視光科</t>
    <phoneticPr fontId="1" type="noConversion"/>
  </si>
  <si>
    <t>休閒資源暨綠色產業學系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</si>
</sst>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25" xfId="1" applyNumberFormat="1" applyFont="1" applyBorder="1" applyAlignment="1">
      <alignment horizontal="center" vertical="center"/>
    </xf>
    <xf numFmtId="10" fontId="2" fillId="0" borderId="2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5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9" fontId="2" fillId="0" borderId="25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25" xfId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0" fontId="2" fillId="0" borderId="33" xfId="1" applyNumberFormat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9" fontId="4" fillId="0" borderId="37" xfId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0" borderId="18" xfId="1" applyNumberFormat="1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0" fontId="13" fillId="0" borderId="3" xfId="1" applyNumberFormat="1" applyFont="1" applyFill="1" applyBorder="1" applyAlignment="1">
      <alignment horizontal="center" vertical="center"/>
    </xf>
    <xf numFmtId="10" fontId="12" fillId="0" borderId="3" xfId="1" applyNumberFormat="1" applyFont="1" applyFill="1" applyBorder="1" applyAlignment="1">
      <alignment horizontal="center" vertical="center"/>
    </xf>
    <xf numFmtId="9" fontId="12" fillId="0" borderId="7" xfId="1" applyFont="1" applyFill="1" applyBorder="1" applyAlignment="1">
      <alignment horizontal="center" vertical="center"/>
    </xf>
    <xf numFmtId="9" fontId="12" fillId="0" borderId="3" xfId="1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9" fontId="14" fillId="0" borderId="34" xfId="1" applyFont="1" applyFill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0" fontId="12" fillId="0" borderId="41" xfId="1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0" fontId="2" fillId="0" borderId="42" xfId="1" applyNumberFormat="1" applyFont="1" applyFill="1" applyBorder="1" applyAlignment="1">
      <alignment horizontal="center" vertical="center"/>
    </xf>
    <xf numFmtId="10" fontId="12" fillId="0" borderId="9" xfId="1" applyNumberFormat="1" applyFont="1" applyFill="1" applyBorder="1" applyAlignment="1">
      <alignment horizontal="center" vertical="center"/>
    </xf>
    <xf numFmtId="9" fontId="2" fillId="0" borderId="10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/>
    </xf>
    <xf numFmtId="9" fontId="2" fillId="0" borderId="6" xfId="1" applyNumberFormat="1" applyFont="1" applyFill="1" applyBorder="1" applyAlignment="1">
      <alignment horizontal="center" vertical="center"/>
    </xf>
    <xf numFmtId="9" fontId="2" fillId="0" borderId="15" xfId="1" applyNumberFormat="1" applyFont="1" applyFill="1" applyBorder="1" applyAlignment="1">
      <alignment horizontal="center" vertical="center"/>
    </xf>
    <xf numFmtId="9" fontId="2" fillId="0" borderId="44" xfId="1" applyNumberFormat="1" applyFont="1" applyFill="1" applyBorder="1" applyAlignment="1">
      <alignment horizontal="center" vertical="center"/>
    </xf>
    <xf numFmtId="9" fontId="2" fillId="0" borderId="45" xfId="1" applyNumberFormat="1" applyFont="1" applyFill="1" applyBorder="1" applyAlignment="1">
      <alignment horizontal="center" vertical="center"/>
    </xf>
    <xf numFmtId="10" fontId="2" fillId="0" borderId="8" xfId="1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33CCFF"/>
      <color rgb="FF00FFFF"/>
      <color rgb="FF0099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zoomScale="115" zoomScaleNormal="115" workbookViewId="0">
      <selection activeCell="B5" sqref="B5:D5"/>
    </sheetView>
  </sheetViews>
  <sheetFormatPr defaultRowHeight="15.75" x14ac:dyDescent="0.25"/>
  <cols>
    <col min="1" max="1" width="20.625" style="10" customWidth="1"/>
    <col min="2" max="5" width="25.625" style="10" customWidth="1"/>
    <col min="6" max="16384" width="9" style="10"/>
  </cols>
  <sheetData>
    <row r="1" spans="1:5" ht="21.75" thickBot="1" x14ac:dyDescent="0.3">
      <c r="A1" s="106" t="s">
        <v>104</v>
      </c>
      <c r="B1" s="106"/>
      <c r="C1" s="106"/>
    </row>
    <row r="2" spans="1:5" ht="50.1" customHeight="1" x14ac:dyDescent="0.25">
      <c r="A2" s="51" t="s">
        <v>1</v>
      </c>
      <c r="B2" s="52" t="s">
        <v>2</v>
      </c>
      <c r="C2" s="53" t="s">
        <v>3</v>
      </c>
      <c r="D2" s="52" t="s">
        <v>4</v>
      </c>
      <c r="E2" s="54" t="s">
        <v>5</v>
      </c>
    </row>
    <row r="3" spans="1:5" ht="24.95" customHeight="1" x14ac:dyDescent="0.25">
      <c r="A3" s="11" t="s">
        <v>6</v>
      </c>
      <c r="B3" s="5">
        <v>652</v>
      </c>
      <c r="C3" s="5">
        <v>524</v>
      </c>
      <c r="D3" s="5">
        <v>128</v>
      </c>
      <c r="E3" s="12">
        <f>C3/B3</f>
        <v>0.80368098159509205</v>
      </c>
    </row>
    <row r="4" spans="1:5" ht="24.95" customHeight="1" x14ac:dyDescent="0.25">
      <c r="A4" s="11" t="s">
        <v>7</v>
      </c>
      <c r="B4" s="5">
        <v>281</v>
      </c>
      <c r="C4" s="5">
        <v>0</v>
      </c>
      <c r="D4" s="5">
        <v>281</v>
      </c>
      <c r="E4" s="12">
        <f t="shared" ref="E4:E6" si="0">C4/B4</f>
        <v>0</v>
      </c>
    </row>
    <row r="5" spans="1:5" ht="24.95" customHeight="1" x14ac:dyDescent="0.25">
      <c r="A5" s="11" t="s">
        <v>8</v>
      </c>
      <c r="B5" s="5">
        <v>109</v>
      </c>
      <c r="C5" s="5">
        <v>0</v>
      </c>
      <c r="D5" s="5">
        <v>109</v>
      </c>
      <c r="E5" s="12">
        <f t="shared" si="0"/>
        <v>0</v>
      </c>
    </row>
    <row r="6" spans="1:5" ht="24.95" customHeight="1" thickBot="1" x14ac:dyDescent="0.3">
      <c r="A6" s="13" t="s">
        <v>9</v>
      </c>
      <c r="B6" s="14">
        <f>SUM(B3:B5)</f>
        <v>1042</v>
      </c>
      <c r="C6" s="15">
        <f t="shared" ref="C6:D6" si="1">SUM(C3:C5)</f>
        <v>524</v>
      </c>
      <c r="D6" s="15">
        <f t="shared" si="1"/>
        <v>518</v>
      </c>
      <c r="E6" s="16">
        <f t="shared" si="0"/>
        <v>0.50287907869481763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7"/>
  <sheetViews>
    <sheetView topLeftCell="B1" zoomScale="70" zoomScaleNormal="70" workbookViewId="0">
      <selection activeCell="N13" sqref="N13"/>
    </sheetView>
  </sheetViews>
  <sheetFormatPr defaultRowHeight="15.75" x14ac:dyDescent="0.25"/>
  <cols>
    <col min="1" max="15" width="10.625" style="1" customWidth="1"/>
    <col min="16" max="16384" width="9" style="1"/>
  </cols>
  <sheetData>
    <row r="1" spans="1:17" ht="21.75" thickBot="1" x14ac:dyDescent="0.3">
      <c r="A1" s="71" t="s">
        <v>205</v>
      </c>
      <c r="B1" s="71"/>
      <c r="C1" s="71"/>
      <c r="D1" s="71"/>
      <c r="E1" s="71"/>
    </row>
    <row r="2" spans="1:17" ht="80.099999999999994" customHeight="1" x14ac:dyDescent="0.25">
      <c r="A2" s="51" t="s">
        <v>0</v>
      </c>
      <c r="B2" s="53"/>
      <c r="C2" s="52" t="s">
        <v>163</v>
      </c>
      <c r="D2" s="52" t="s">
        <v>164</v>
      </c>
      <c r="E2" s="52" t="s">
        <v>165</v>
      </c>
      <c r="F2" s="52" t="s">
        <v>166</v>
      </c>
      <c r="G2" s="52" t="s">
        <v>167</v>
      </c>
      <c r="H2" s="52" t="s">
        <v>168</v>
      </c>
      <c r="I2" s="52" t="s">
        <v>169</v>
      </c>
      <c r="J2" s="52" t="s">
        <v>170</v>
      </c>
      <c r="K2" s="52" t="s">
        <v>171</v>
      </c>
      <c r="L2" s="52" t="s">
        <v>172</v>
      </c>
      <c r="M2" s="52" t="s">
        <v>173</v>
      </c>
      <c r="N2" s="52" t="s">
        <v>174</v>
      </c>
      <c r="O2" s="54" t="s">
        <v>99</v>
      </c>
    </row>
    <row r="3" spans="1:17" ht="24.95" customHeight="1" x14ac:dyDescent="0.25">
      <c r="A3" s="120" t="s">
        <v>12</v>
      </c>
      <c r="B3" s="5" t="s">
        <v>29</v>
      </c>
      <c r="C3" s="5">
        <v>143</v>
      </c>
      <c r="D3" s="5">
        <v>260</v>
      </c>
      <c r="E3" s="5">
        <v>139</v>
      </c>
      <c r="F3" s="5">
        <v>134</v>
      </c>
      <c r="G3" s="5">
        <v>228</v>
      </c>
      <c r="H3" s="5">
        <v>70</v>
      </c>
      <c r="I3" s="5">
        <v>122</v>
      </c>
      <c r="J3" s="5">
        <v>61</v>
      </c>
      <c r="K3" s="5">
        <v>29</v>
      </c>
      <c r="L3" s="5">
        <v>40</v>
      </c>
      <c r="M3" s="5">
        <v>13</v>
      </c>
      <c r="N3" s="5">
        <v>2</v>
      </c>
      <c r="O3" s="17">
        <f>SUM(C3:N3)</f>
        <v>1241</v>
      </c>
      <c r="P3" s="10"/>
      <c r="Q3"/>
    </row>
    <row r="4" spans="1:17" ht="24.95" customHeight="1" x14ac:dyDescent="0.25">
      <c r="A4" s="120"/>
      <c r="B4" s="5" t="s">
        <v>16</v>
      </c>
      <c r="C4" s="18">
        <f t="shared" ref="C4:K4" si="0">C3/$O$3</f>
        <v>0.11522965350523771</v>
      </c>
      <c r="D4" s="18">
        <f t="shared" si="0"/>
        <v>0.20950846091861403</v>
      </c>
      <c r="E4" s="18">
        <f t="shared" si="0"/>
        <v>0.11200644641418211</v>
      </c>
      <c r="F4" s="18">
        <f t="shared" si="0"/>
        <v>0.10797743755036261</v>
      </c>
      <c r="G4" s="18">
        <f t="shared" si="0"/>
        <v>0.18372280419016923</v>
      </c>
      <c r="H4" s="18">
        <f t="shared" si="0"/>
        <v>5.6406124093473009E-2</v>
      </c>
      <c r="I4" s="18">
        <f t="shared" si="0"/>
        <v>9.8307816277195814E-2</v>
      </c>
      <c r="J4" s="18">
        <f t="shared" si="0"/>
        <v>4.9153908138597907E-2</v>
      </c>
      <c r="K4" s="18">
        <f t="shared" si="0"/>
        <v>2.3368251410153102E-2</v>
      </c>
      <c r="L4" s="18">
        <f t="shared" ref="L4:M4" si="1">L3/$O$3</f>
        <v>3.2232070910556E-2</v>
      </c>
      <c r="M4" s="18">
        <f t="shared" si="1"/>
        <v>1.0475423045930701E-2</v>
      </c>
      <c r="N4" s="18">
        <f>N3/$O$3</f>
        <v>1.6116035455278001E-3</v>
      </c>
      <c r="O4" s="19">
        <f t="shared" ref="O4:O7" si="2">SUM(C4:N4)</f>
        <v>1</v>
      </c>
      <c r="P4" s="10"/>
      <c r="Q4"/>
    </row>
    <row r="5" spans="1:17" ht="24.95" customHeight="1" x14ac:dyDescent="0.25">
      <c r="A5" s="120" t="s">
        <v>13</v>
      </c>
      <c r="B5" s="5" t="s">
        <v>29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20">
        <f t="shared" si="2"/>
        <v>0</v>
      </c>
      <c r="P5" s="10"/>
      <c r="Q5"/>
    </row>
    <row r="6" spans="1:17" ht="24.95" customHeight="1" x14ac:dyDescent="0.25">
      <c r="A6" s="120"/>
      <c r="B6" s="5" t="s">
        <v>16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9">
        <f t="shared" si="2"/>
        <v>0</v>
      </c>
      <c r="P6" s="10"/>
      <c r="Q6"/>
    </row>
    <row r="7" spans="1:17" ht="24.95" customHeight="1" x14ac:dyDescent="0.25">
      <c r="A7" s="120" t="s">
        <v>14</v>
      </c>
      <c r="B7" s="5" t="s">
        <v>29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20">
        <f t="shared" si="2"/>
        <v>0</v>
      </c>
      <c r="P7" s="10"/>
      <c r="Q7"/>
    </row>
    <row r="8" spans="1:17" ht="24.95" customHeight="1" thickBot="1" x14ac:dyDescent="0.3">
      <c r="A8" s="121"/>
      <c r="B8" s="22" t="s">
        <v>16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v>0</v>
      </c>
      <c r="O8" s="25">
        <v>0</v>
      </c>
      <c r="P8" s="10"/>
      <c r="Q8"/>
    </row>
    <row r="9" spans="1:17" ht="16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/>
    </row>
    <row r="10" spans="1:17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/>
    </row>
    <row r="11" spans="1:17" ht="16.5" x14ac:dyDescent="0.25">
      <c r="A11" s="10"/>
      <c r="B11" s="10"/>
      <c r="C11" s="10"/>
      <c r="D11" s="10"/>
      <c r="E11" s="10"/>
      <c r="F11" s="10"/>
      <c r="G11"/>
      <c r="H11" s="10"/>
      <c r="I11" s="10"/>
      <c r="J11" s="10"/>
      <c r="K11" s="10"/>
      <c r="L11" s="10"/>
      <c r="M11" s="10"/>
      <c r="N11" s="10"/>
      <c r="O11" s="10"/>
      <c r="P11" s="10"/>
      <c r="Q11"/>
    </row>
    <row r="12" spans="1:17" ht="16.5" x14ac:dyDescent="0.25">
      <c r="A12" s="10"/>
      <c r="B12" s="10"/>
      <c r="C12" s="10"/>
      <c r="D12" s="10"/>
      <c r="E12" s="10"/>
      <c r="F12" s="10"/>
      <c r="G12"/>
      <c r="H12" s="10"/>
      <c r="I12" s="10"/>
      <c r="J12" s="10"/>
      <c r="K12" s="10"/>
      <c r="L12" s="10"/>
      <c r="M12" s="10"/>
      <c r="N12" s="10"/>
      <c r="O12" s="10"/>
      <c r="P12" s="10"/>
      <c r="Q12"/>
    </row>
    <row r="13" spans="1:17" ht="16.5" x14ac:dyDescent="0.25">
      <c r="G13"/>
      <c r="Q13"/>
    </row>
    <row r="14" spans="1:17" ht="16.5" x14ac:dyDescent="0.25">
      <c r="G14"/>
      <c r="Q14"/>
    </row>
    <row r="15" spans="1:17" ht="16.5" x14ac:dyDescent="0.25">
      <c r="G15"/>
    </row>
    <row r="16" spans="1:17" ht="16.5" x14ac:dyDescent="0.25">
      <c r="G16"/>
    </row>
    <row r="17" spans="7:7" ht="16.5" x14ac:dyDescent="0.25">
      <c r="G17"/>
    </row>
    <row r="18" spans="7:7" ht="16.5" x14ac:dyDescent="0.25">
      <c r="G18"/>
    </row>
    <row r="19" spans="7:7" ht="16.5" x14ac:dyDescent="0.25">
      <c r="G19"/>
    </row>
    <row r="20" spans="7:7" ht="16.5" x14ac:dyDescent="0.25">
      <c r="G20"/>
    </row>
    <row r="21" spans="7:7" ht="16.5" x14ac:dyDescent="0.25">
      <c r="G21"/>
    </row>
    <row r="22" spans="7:7" ht="16.5" x14ac:dyDescent="0.25">
      <c r="G22"/>
    </row>
    <row r="23" spans="7:7" ht="16.5" x14ac:dyDescent="0.25">
      <c r="G23"/>
    </row>
    <row r="24" spans="7:7" ht="16.5" x14ac:dyDescent="0.25">
      <c r="G24"/>
    </row>
    <row r="25" spans="7:7" ht="16.5" x14ac:dyDescent="0.25">
      <c r="G25"/>
    </row>
    <row r="26" spans="7:7" ht="16.5" x14ac:dyDescent="0.25">
      <c r="G26"/>
    </row>
    <row r="27" spans="7:7" ht="16.5" x14ac:dyDescent="0.25">
      <c r="G27"/>
    </row>
  </sheetData>
  <mergeCells count="3">
    <mergeCell ref="A3:A4"/>
    <mergeCell ref="A5:A6"/>
    <mergeCell ref="A7:A8"/>
  </mergeCells>
  <phoneticPr fontId="1" type="noConversion"/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7"/>
  <sheetViews>
    <sheetView zoomScale="70" zoomScaleNormal="70" workbookViewId="0">
      <selection activeCell="G15" sqref="G14:G15"/>
    </sheetView>
  </sheetViews>
  <sheetFormatPr defaultRowHeight="15.75" x14ac:dyDescent="0.25"/>
  <cols>
    <col min="1" max="15" width="10.625" style="1" customWidth="1"/>
    <col min="16" max="16384" width="9" style="1"/>
  </cols>
  <sheetData>
    <row r="1" spans="1:17" ht="17.25" thickBot="1" x14ac:dyDescent="0.3">
      <c r="A1" t="s">
        <v>179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7" ht="80.099999999999994" customHeight="1" x14ac:dyDescent="0.25">
      <c r="A2" s="86" t="s">
        <v>0</v>
      </c>
      <c r="B2" s="87"/>
      <c r="C2" s="52" t="s">
        <v>163</v>
      </c>
      <c r="D2" s="52" t="s">
        <v>164</v>
      </c>
      <c r="E2" s="52" t="s">
        <v>165</v>
      </c>
      <c r="F2" s="52" t="s">
        <v>166</v>
      </c>
      <c r="G2" s="52" t="s">
        <v>167</v>
      </c>
      <c r="H2" s="52" t="s">
        <v>168</v>
      </c>
      <c r="I2" s="52" t="s">
        <v>169</v>
      </c>
      <c r="J2" s="52" t="s">
        <v>170</v>
      </c>
      <c r="K2" s="52" t="s">
        <v>171</v>
      </c>
      <c r="L2" s="52" t="s">
        <v>172</v>
      </c>
      <c r="M2" s="52" t="s">
        <v>173</v>
      </c>
      <c r="N2" s="52" t="s">
        <v>26</v>
      </c>
      <c r="O2" s="54" t="s">
        <v>9</v>
      </c>
    </row>
    <row r="3" spans="1:17" ht="24.95" customHeight="1" x14ac:dyDescent="0.25">
      <c r="A3" s="120" t="s">
        <v>6</v>
      </c>
      <c r="B3" s="5" t="s">
        <v>15</v>
      </c>
      <c r="C3" s="5">
        <v>143</v>
      </c>
      <c r="D3" s="5">
        <v>260</v>
      </c>
      <c r="E3" s="5">
        <v>139</v>
      </c>
      <c r="F3" s="5">
        <v>134</v>
      </c>
      <c r="G3" s="5">
        <v>228</v>
      </c>
      <c r="H3" s="5">
        <v>70</v>
      </c>
      <c r="I3" s="5">
        <v>122</v>
      </c>
      <c r="J3" s="5">
        <v>61</v>
      </c>
      <c r="K3" s="5">
        <v>29</v>
      </c>
      <c r="L3" s="5">
        <v>40</v>
      </c>
      <c r="M3" s="5">
        <v>13</v>
      </c>
      <c r="N3" s="5">
        <v>2</v>
      </c>
      <c r="O3" s="17">
        <f>SUM(C3:N3)</f>
        <v>1241</v>
      </c>
      <c r="P3" s="10"/>
      <c r="Q3"/>
    </row>
    <row r="4" spans="1:17" ht="24.95" customHeight="1" x14ac:dyDescent="0.25">
      <c r="A4" s="120"/>
      <c r="B4" s="5" t="s">
        <v>16</v>
      </c>
      <c r="C4" s="18">
        <f t="shared" ref="C4:M4" si="0">C3/$O$3</f>
        <v>0.11522965350523771</v>
      </c>
      <c r="D4" s="18">
        <f t="shared" si="0"/>
        <v>0.20950846091861403</v>
      </c>
      <c r="E4" s="18">
        <f t="shared" si="0"/>
        <v>0.11200644641418211</v>
      </c>
      <c r="F4" s="18">
        <f t="shared" si="0"/>
        <v>0.10797743755036261</v>
      </c>
      <c r="G4" s="18">
        <f t="shared" si="0"/>
        <v>0.18372280419016923</v>
      </c>
      <c r="H4" s="18">
        <f t="shared" si="0"/>
        <v>5.6406124093473009E-2</v>
      </c>
      <c r="I4" s="18">
        <f t="shared" si="0"/>
        <v>9.8307816277195814E-2</v>
      </c>
      <c r="J4" s="18">
        <f t="shared" si="0"/>
        <v>4.9153908138597907E-2</v>
      </c>
      <c r="K4" s="18">
        <f t="shared" si="0"/>
        <v>2.3368251410153102E-2</v>
      </c>
      <c r="L4" s="18">
        <f t="shared" si="0"/>
        <v>3.2232070910556E-2</v>
      </c>
      <c r="M4" s="18">
        <f t="shared" si="0"/>
        <v>1.0475423045930701E-2</v>
      </c>
      <c r="N4" s="18">
        <f>N3/$O$3</f>
        <v>1.6116035455278001E-3</v>
      </c>
      <c r="O4" s="19">
        <f t="shared" ref="O4:O7" si="1">SUM(C4:N4)</f>
        <v>1</v>
      </c>
      <c r="P4" s="10"/>
      <c r="Q4"/>
    </row>
    <row r="5" spans="1:17" ht="24.95" customHeight="1" x14ac:dyDescent="0.25">
      <c r="A5" s="120" t="s">
        <v>7</v>
      </c>
      <c r="B5" s="5" t="s">
        <v>15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20">
        <f t="shared" si="1"/>
        <v>0</v>
      </c>
      <c r="P5" s="10"/>
      <c r="Q5"/>
    </row>
    <row r="6" spans="1:17" ht="24.95" customHeight="1" x14ac:dyDescent="0.25">
      <c r="A6" s="120"/>
      <c r="B6" s="5" t="s">
        <v>16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21">
        <v>0</v>
      </c>
      <c r="O6" s="19">
        <v>0</v>
      </c>
      <c r="P6" s="10"/>
      <c r="Q6"/>
    </row>
    <row r="7" spans="1:17" ht="24.95" customHeight="1" x14ac:dyDescent="0.25">
      <c r="A7" s="120" t="s">
        <v>8</v>
      </c>
      <c r="B7" s="5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20">
        <f t="shared" si="1"/>
        <v>0</v>
      </c>
      <c r="P7" s="10"/>
      <c r="Q7"/>
    </row>
    <row r="8" spans="1:17" ht="24.95" customHeight="1" thickBot="1" x14ac:dyDescent="0.3">
      <c r="A8" s="121"/>
      <c r="B8" s="22" t="s">
        <v>16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43">
        <v>0</v>
      </c>
      <c r="P8" s="10"/>
      <c r="Q8"/>
    </row>
    <row r="9" spans="1:17" ht="16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/>
    </row>
    <row r="10" spans="1:17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/>
    </row>
    <row r="11" spans="1:17" ht="16.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/>
    </row>
    <row r="12" spans="1:17" ht="16.5" x14ac:dyDescent="0.25">
      <c r="A12" s="10"/>
      <c r="B12" s="10"/>
      <c r="C12"/>
      <c r="D12"/>
      <c r="E12"/>
      <c r="F12"/>
      <c r="G12" s="10"/>
      <c r="H12"/>
      <c r="I12" s="10"/>
      <c r="J12" s="10"/>
      <c r="K12" s="10"/>
      <c r="L12" s="10"/>
      <c r="M12" s="10"/>
      <c r="N12" s="10"/>
      <c r="O12" s="10"/>
      <c r="P12" s="10"/>
      <c r="Q12"/>
    </row>
    <row r="13" spans="1:17" ht="16.5" x14ac:dyDescent="0.25">
      <c r="C13"/>
      <c r="D13"/>
      <c r="E13"/>
      <c r="F13"/>
      <c r="H13"/>
      <c r="Q13"/>
    </row>
    <row r="14" spans="1:17" ht="16.5" x14ac:dyDescent="0.25">
      <c r="C14"/>
      <c r="D14"/>
      <c r="E14"/>
      <c r="F14"/>
      <c r="H14"/>
      <c r="Q14"/>
    </row>
    <row r="15" spans="1:17" ht="16.5" x14ac:dyDescent="0.25">
      <c r="C15"/>
      <c r="D15"/>
      <c r="E15"/>
      <c r="F15"/>
      <c r="H15"/>
    </row>
    <row r="16" spans="1:17" ht="16.5" x14ac:dyDescent="0.25">
      <c r="C16"/>
      <c r="D16"/>
      <c r="E16"/>
      <c r="F16"/>
      <c r="G16"/>
      <c r="H16"/>
    </row>
    <row r="17" spans="3:8" ht="16.5" x14ac:dyDescent="0.25">
      <c r="C17"/>
      <c r="D17"/>
      <c r="E17"/>
      <c r="F17"/>
      <c r="G17"/>
      <c r="H17"/>
    </row>
    <row r="18" spans="3:8" ht="16.5" x14ac:dyDescent="0.25">
      <c r="C18"/>
      <c r="D18"/>
      <c r="E18"/>
      <c r="F18"/>
      <c r="G18"/>
      <c r="H18"/>
    </row>
    <row r="19" spans="3:8" ht="16.5" x14ac:dyDescent="0.25">
      <c r="C19"/>
      <c r="D19"/>
      <c r="E19"/>
      <c r="F19"/>
      <c r="G19"/>
      <c r="H19"/>
    </row>
    <row r="20" spans="3:8" ht="16.5" x14ac:dyDescent="0.25">
      <c r="C20"/>
      <c r="D20"/>
      <c r="E20"/>
      <c r="F20"/>
      <c r="G20"/>
      <c r="H20"/>
    </row>
    <row r="21" spans="3:8" ht="16.5" x14ac:dyDescent="0.25">
      <c r="C21"/>
      <c r="D21"/>
      <c r="E21"/>
      <c r="F21"/>
      <c r="G21"/>
      <c r="H21"/>
    </row>
    <row r="22" spans="3:8" ht="16.5" x14ac:dyDescent="0.25">
      <c r="C22"/>
      <c r="D22"/>
      <c r="E22"/>
      <c r="F22"/>
      <c r="G22"/>
      <c r="H22"/>
    </row>
    <row r="23" spans="3:8" ht="16.5" x14ac:dyDescent="0.25">
      <c r="C23"/>
      <c r="D23"/>
      <c r="E23"/>
      <c r="F23"/>
      <c r="G23"/>
      <c r="H23"/>
    </row>
    <row r="24" spans="3:8" ht="16.5" x14ac:dyDescent="0.25">
      <c r="G24"/>
    </row>
    <row r="25" spans="3:8" ht="16.5" x14ac:dyDescent="0.25">
      <c r="G25"/>
    </row>
    <row r="26" spans="3:8" ht="16.5" x14ac:dyDescent="0.25">
      <c r="G26"/>
    </row>
    <row r="27" spans="3:8" ht="16.5" x14ac:dyDescent="0.25">
      <c r="G27"/>
    </row>
  </sheetData>
  <mergeCells count="3">
    <mergeCell ref="A3:A4"/>
    <mergeCell ref="A5:A6"/>
    <mergeCell ref="A7:A8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6"/>
  <sheetViews>
    <sheetView tabSelected="1" zoomScale="60" zoomScaleNormal="60" workbookViewId="0">
      <selection activeCell="J37" sqref="J37"/>
    </sheetView>
  </sheetViews>
  <sheetFormatPr defaultRowHeight="16.5" x14ac:dyDescent="0.25"/>
  <cols>
    <col min="14" max="14" width="8.625" customWidth="1"/>
    <col min="15" max="15" width="12.625" customWidth="1"/>
  </cols>
  <sheetData>
    <row r="1" spans="1:15" ht="17.25" thickBot="1" x14ac:dyDescent="0.3">
      <c r="A1" t="s">
        <v>180</v>
      </c>
    </row>
    <row r="2" spans="1:15" ht="47.25" x14ac:dyDescent="0.25">
      <c r="A2" s="83" t="s">
        <v>0</v>
      </c>
      <c r="B2" s="84"/>
      <c r="C2" s="52" t="s">
        <v>182</v>
      </c>
      <c r="D2" s="52" t="s">
        <v>183</v>
      </c>
      <c r="E2" s="52" t="s">
        <v>184</v>
      </c>
      <c r="F2" s="52" t="s">
        <v>185</v>
      </c>
      <c r="G2" s="52" t="s">
        <v>186</v>
      </c>
      <c r="H2" s="52" t="s">
        <v>187</v>
      </c>
      <c r="I2" s="52" t="s">
        <v>188</v>
      </c>
      <c r="J2" s="52" t="s">
        <v>189</v>
      </c>
      <c r="K2" s="52" t="s">
        <v>190</v>
      </c>
      <c r="L2" s="52" t="s">
        <v>191</v>
      </c>
      <c r="M2" s="52" t="s">
        <v>181</v>
      </c>
      <c r="N2" s="52" t="s">
        <v>192</v>
      </c>
    </row>
    <row r="3" spans="1:15" x14ac:dyDescent="0.25">
      <c r="A3" s="120" t="s">
        <v>6</v>
      </c>
      <c r="B3" s="5" t="s">
        <v>15</v>
      </c>
      <c r="C3" s="5">
        <v>49</v>
      </c>
      <c r="D3" s="5">
        <v>27</v>
      </c>
      <c r="E3" s="5">
        <v>13</v>
      </c>
      <c r="F3" s="5">
        <v>26</v>
      </c>
      <c r="G3" s="5">
        <v>27</v>
      </c>
      <c r="H3" s="5">
        <v>28</v>
      </c>
      <c r="I3" s="5">
        <v>56</v>
      </c>
      <c r="J3" s="5">
        <v>19</v>
      </c>
      <c r="K3" s="5">
        <v>6</v>
      </c>
      <c r="L3" s="5">
        <v>4</v>
      </c>
      <c r="M3" s="5">
        <v>3</v>
      </c>
      <c r="N3" s="5">
        <v>5</v>
      </c>
    </row>
    <row r="4" spans="1:15" x14ac:dyDescent="0.25">
      <c r="A4" s="120"/>
      <c r="B4" s="5" t="s">
        <v>16</v>
      </c>
      <c r="C4" s="18">
        <f>C3/$O$11</f>
        <v>8.6725663716814158E-2</v>
      </c>
      <c r="D4" s="18">
        <f t="shared" ref="D4:N4" si="0">D3/$O$11</f>
        <v>4.7787610619469026E-2</v>
      </c>
      <c r="E4" s="18">
        <f t="shared" si="0"/>
        <v>2.3008849557522124E-2</v>
      </c>
      <c r="F4" s="18">
        <f t="shared" si="0"/>
        <v>4.6017699115044247E-2</v>
      </c>
      <c r="G4" s="18">
        <f t="shared" si="0"/>
        <v>4.7787610619469026E-2</v>
      </c>
      <c r="H4" s="18">
        <f t="shared" si="0"/>
        <v>4.9557522123893805E-2</v>
      </c>
      <c r="I4" s="18">
        <f t="shared" si="0"/>
        <v>9.9115044247787609E-2</v>
      </c>
      <c r="J4" s="18">
        <f t="shared" si="0"/>
        <v>3.3628318584070796E-2</v>
      </c>
      <c r="K4" s="18">
        <f t="shared" si="0"/>
        <v>1.0619469026548672E-2</v>
      </c>
      <c r="L4" s="18">
        <f t="shared" si="0"/>
        <v>7.0796460176991149E-3</v>
      </c>
      <c r="M4" s="18">
        <f t="shared" si="0"/>
        <v>5.3097345132743362E-3</v>
      </c>
      <c r="N4" s="18">
        <f t="shared" si="0"/>
        <v>8.8495575221238937E-3</v>
      </c>
    </row>
    <row r="5" spans="1:15" x14ac:dyDescent="0.25">
      <c r="A5" s="120" t="s">
        <v>7</v>
      </c>
      <c r="B5" s="5" t="s">
        <v>15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5" x14ac:dyDescent="0.25">
      <c r="A6" s="120"/>
      <c r="B6" s="5" t="s">
        <v>16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</row>
    <row r="7" spans="1:15" x14ac:dyDescent="0.25">
      <c r="A7" s="120" t="s">
        <v>8</v>
      </c>
      <c r="B7" s="5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5" ht="17.25" thickBot="1" x14ac:dyDescent="0.3">
      <c r="A8" s="121"/>
      <c r="B8" s="22" t="s">
        <v>16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5" ht="17.25" thickBot="1" x14ac:dyDescent="0.3"/>
    <row r="10" spans="1:15" ht="47.25" x14ac:dyDescent="0.25">
      <c r="A10" s="83" t="s">
        <v>0</v>
      </c>
      <c r="B10" s="84"/>
      <c r="C10" s="52" t="s">
        <v>193</v>
      </c>
      <c r="D10" s="52" t="s">
        <v>194</v>
      </c>
      <c r="E10" s="52" t="s">
        <v>195</v>
      </c>
      <c r="F10" s="52" t="s">
        <v>196</v>
      </c>
      <c r="G10" s="52" t="s">
        <v>197</v>
      </c>
      <c r="H10" s="52" t="s">
        <v>198</v>
      </c>
      <c r="I10" s="52" t="s">
        <v>199</v>
      </c>
      <c r="J10" s="52" t="s">
        <v>200</v>
      </c>
      <c r="K10" s="52" t="s">
        <v>201</v>
      </c>
      <c r="L10" s="52" t="s">
        <v>202</v>
      </c>
      <c r="M10" s="52" t="s">
        <v>203</v>
      </c>
      <c r="N10" s="52" t="s">
        <v>204</v>
      </c>
      <c r="O10" s="84" t="s">
        <v>9</v>
      </c>
    </row>
    <row r="11" spans="1:15" x14ac:dyDescent="0.25">
      <c r="A11" s="120" t="s">
        <v>6</v>
      </c>
      <c r="B11" s="5" t="s">
        <v>15</v>
      </c>
      <c r="C11" s="5">
        <v>6</v>
      </c>
      <c r="D11" s="5">
        <v>5</v>
      </c>
      <c r="E11" s="5">
        <v>2</v>
      </c>
      <c r="F11" s="5">
        <v>7</v>
      </c>
      <c r="G11" s="5">
        <v>42</v>
      </c>
      <c r="H11" s="5">
        <v>20</v>
      </c>
      <c r="I11" s="5">
        <v>7</v>
      </c>
      <c r="J11" s="5">
        <v>3</v>
      </c>
      <c r="K11" s="5">
        <v>8</v>
      </c>
      <c r="L11" s="5">
        <v>5</v>
      </c>
      <c r="M11" s="5">
        <v>27</v>
      </c>
      <c r="N11" s="5">
        <v>170</v>
      </c>
      <c r="O11" s="88">
        <f>SUM(C11:N11)+C3+D3+E3+F3+G3+H3+I3+J3+K3+L3+M3+N3</f>
        <v>565</v>
      </c>
    </row>
    <row r="12" spans="1:15" x14ac:dyDescent="0.25">
      <c r="A12" s="120"/>
      <c r="B12" s="5" t="s">
        <v>16</v>
      </c>
      <c r="C12" s="18">
        <f>C11/$O$11</f>
        <v>1.0619469026548672E-2</v>
      </c>
      <c r="D12" s="18">
        <f t="shared" ref="D12:O12" si="1">D11/$O$11</f>
        <v>8.8495575221238937E-3</v>
      </c>
      <c r="E12" s="18">
        <f t="shared" si="1"/>
        <v>3.5398230088495575E-3</v>
      </c>
      <c r="F12" s="18">
        <f t="shared" si="1"/>
        <v>1.2389380530973451E-2</v>
      </c>
      <c r="G12" s="18">
        <f t="shared" si="1"/>
        <v>7.4336283185840707E-2</v>
      </c>
      <c r="H12" s="18">
        <f t="shared" si="1"/>
        <v>3.5398230088495575E-2</v>
      </c>
      <c r="I12" s="18">
        <f t="shared" si="1"/>
        <v>1.2389380530973451E-2</v>
      </c>
      <c r="J12" s="18">
        <f t="shared" si="1"/>
        <v>5.3097345132743362E-3</v>
      </c>
      <c r="K12" s="18">
        <f t="shared" si="1"/>
        <v>1.415929203539823E-2</v>
      </c>
      <c r="L12" s="18">
        <f t="shared" si="1"/>
        <v>8.8495575221238937E-3</v>
      </c>
      <c r="M12" s="18">
        <f t="shared" si="1"/>
        <v>4.7787610619469026E-2</v>
      </c>
      <c r="N12" s="18">
        <f t="shared" si="1"/>
        <v>0.30088495575221241</v>
      </c>
      <c r="O12" s="18">
        <f t="shared" si="1"/>
        <v>1</v>
      </c>
    </row>
    <row r="13" spans="1:15" x14ac:dyDescent="0.25">
      <c r="A13" s="120" t="s">
        <v>7</v>
      </c>
      <c r="B13" s="5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>SUM(C13:N13)+C5+D5+E5+F5+G5+H5+I5+J5+K5+L5+M5+N5</f>
        <v>0</v>
      </c>
    </row>
    <row r="14" spans="1:15" x14ac:dyDescent="0.25">
      <c r="A14" s="120"/>
      <c r="B14" s="5" t="s">
        <v>16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x14ac:dyDescent="0.25">
      <c r="A15" s="120" t="s">
        <v>8</v>
      </c>
      <c r="B15" s="5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SUM(C15:N15)+C7+D7+E7+F7+G7+H7+I7+J7+K7+L7+M7+N7</f>
        <v>0</v>
      </c>
    </row>
    <row r="16" spans="1:15" ht="17.25" thickBot="1" x14ac:dyDescent="0.3">
      <c r="A16" s="121"/>
      <c r="B16" s="22" t="s">
        <v>16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</sheetData>
  <mergeCells count="6">
    <mergeCell ref="A11:A12"/>
    <mergeCell ref="A13:A14"/>
    <mergeCell ref="A15:A16"/>
    <mergeCell ref="A3:A4"/>
    <mergeCell ref="A5:A6"/>
    <mergeCell ref="A7:A8"/>
  </mergeCells>
  <phoneticPr fontId="1" type="noConversion"/>
  <pageMargins left="0.7" right="0.7" top="0.75" bottom="0.75" header="0.3" footer="0.3"/>
  <ignoredErrors>
    <ignoredError sqref="O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zoomScale="70" zoomScaleNormal="70" workbookViewId="0">
      <selection activeCell="A20" sqref="A20:E26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</cols>
  <sheetData>
    <row r="1" spans="1:6" ht="26.25" thickBot="1" x14ac:dyDescent="0.3">
      <c r="A1" s="110" t="s">
        <v>105</v>
      </c>
      <c r="B1" s="110"/>
      <c r="C1" s="110"/>
    </row>
    <row r="2" spans="1:6" ht="50.1" customHeight="1" x14ac:dyDescent="0.25">
      <c r="A2" s="51" t="s">
        <v>0</v>
      </c>
      <c r="B2" s="55" t="s">
        <v>10</v>
      </c>
      <c r="C2" s="52" t="s">
        <v>2</v>
      </c>
      <c r="D2" s="53" t="s">
        <v>3</v>
      </c>
      <c r="E2" s="52" t="s">
        <v>4</v>
      </c>
      <c r="F2" s="54" t="s">
        <v>5</v>
      </c>
    </row>
    <row r="3" spans="1:6" ht="20.100000000000001" customHeight="1" x14ac:dyDescent="0.25">
      <c r="A3" s="109" t="s">
        <v>6</v>
      </c>
      <c r="B3" s="89" t="s">
        <v>81</v>
      </c>
      <c r="C3" s="89">
        <v>193</v>
      </c>
      <c r="D3" s="89">
        <v>165</v>
      </c>
      <c r="E3" s="89">
        <f>C3-D3</f>
        <v>28</v>
      </c>
      <c r="F3" s="6">
        <f>D3/C3</f>
        <v>0.85492227979274615</v>
      </c>
    </row>
    <row r="4" spans="1:6" ht="20.100000000000001" customHeight="1" x14ac:dyDescent="0.25">
      <c r="A4" s="109"/>
      <c r="B4" s="89" t="s">
        <v>82</v>
      </c>
      <c r="C4" s="89">
        <v>152</v>
      </c>
      <c r="D4" s="89">
        <v>123</v>
      </c>
      <c r="E4" s="89">
        <f>C4-D4</f>
        <v>29</v>
      </c>
      <c r="F4" s="6">
        <f t="shared" ref="F4:F9" si="0">D4/C4</f>
        <v>0.80921052631578949</v>
      </c>
    </row>
    <row r="5" spans="1:6" ht="20.100000000000001" customHeight="1" x14ac:dyDescent="0.25">
      <c r="A5" s="109"/>
      <c r="B5" s="89" t="s">
        <v>100</v>
      </c>
      <c r="C5" s="89">
        <v>71</v>
      </c>
      <c r="D5" s="89">
        <v>48</v>
      </c>
      <c r="E5" s="89">
        <f t="shared" ref="E5:E26" si="1">C5-D5</f>
        <v>23</v>
      </c>
      <c r="F5" s="6">
        <f t="shared" si="0"/>
        <v>0.676056338028169</v>
      </c>
    </row>
    <row r="6" spans="1:6" ht="20.100000000000001" customHeight="1" x14ac:dyDescent="0.25">
      <c r="A6" s="109"/>
      <c r="B6" s="89" t="s">
        <v>83</v>
      </c>
      <c r="C6" s="89">
        <v>58</v>
      </c>
      <c r="D6" s="89">
        <v>47</v>
      </c>
      <c r="E6" s="89">
        <f t="shared" si="1"/>
        <v>11</v>
      </c>
      <c r="F6" s="6">
        <f t="shared" si="0"/>
        <v>0.81034482758620685</v>
      </c>
    </row>
    <row r="7" spans="1:6" ht="20.100000000000001" customHeight="1" x14ac:dyDescent="0.25">
      <c r="A7" s="109"/>
      <c r="B7" s="89" t="s">
        <v>85</v>
      </c>
      <c r="C7" s="89">
        <v>58</v>
      </c>
      <c r="D7" s="89">
        <v>42</v>
      </c>
      <c r="E7" s="89">
        <f t="shared" si="1"/>
        <v>16</v>
      </c>
      <c r="F7" s="6">
        <f t="shared" si="0"/>
        <v>0.72413793103448276</v>
      </c>
    </row>
    <row r="8" spans="1:6" ht="20.100000000000001" customHeight="1" x14ac:dyDescent="0.25">
      <c r="A8" s="109"/>
      <c r="B8" s="89" t="s">
        <v>80</v>
      </c>
      <c r="C8" s="89">
        <v>46</v>
      </c>
      <c r="D8" s="89">
        <v>40</v>
      </c>
      <c r="E8" s="89">
        <f t="shared" si="1"/>
        <v>6</v>
      </c>
      <c r="F8" s="6">
        <f t="shared" si="0"/>
        <v>0.86956521739130432</v>
      </c>
    </row>
    <row r="9" spans="1:6" ht="20.100000000000001" customHeight="1" x14ac:dyDescent="0.25">
      <c r="A9" s="109"/>
      <c r="B9" s="89" t="s">
        <v>206</v>
      </c>
      <c r="C9" s="89">
        <v>38</v>
      </c>
      <c r="D9" s="89">
        <v>35</v>
      </c>
      <c r="E9" s="89">
        <f t="shared" si="1"/>
        <v>3</v>
      </c>
      <c r="F9" s="6">
        <f t="shared" si="0"/>
        <v>0.92105263157894735</v>
      </c>
    </row>
    <row r="10" spans="1:6" ht="20.100000000000001" customHeight="1" x14ac:dyDescent="0.25">
      <c r="A10" s="109"/>
      <c r="B10" s="89" t="s">
        <v>84</v>
      </c>
      <c r="C10" s="89">
        <v>36</v>
      </c>
      <c r="D10" s="89">
        <v>24</v>
      </c>
      <c r="E10" s="89">
        <f t="shared" si="1"/>
        <v>12</v>
      </c>
      <c r="F10" s="6">
        <f t="shared" ref="F10:F27" si="2">D10/C10</f>
        <v>0.66666666666666663</v>
      </c>
    </row>
    <row r="11" spans="1:6" ht="20.100000000000001" customHeight="1" x14ac:dyDescent="0.25">
      <c r="A11" s="109" t="s">
        <v>7</v>
      </c>
      <c r="B11" s="90" t="s">
        <v>101</v>
      </c>
      <c r="C11" s="89">
        <v>49</v>
      </c>
      <c r="D11" s="89">
        <v>0</v>
      </c>
      <c r="E11" s="89">
        <f t="shared" si="1"/>
        <v>49</v>
      </c>
      <c r="F11" s="80">
        <f t="shared" si="2"/>
        <v>0</v>
      </c>
    </row>
    <row r="12" spans="1:6" ht="20.100000000000001" customHeight="1" x14ac:dyDescent="0.25">
      <c r="A12" s="109"/>
      <c r="B12" s="90" t="s">
        <v>89</v>
      </c>
      <c r="C12" s="89">
        <v>43</v>
      </c>
      <c r="D12" s="89">
        <v>0</v>
      </c>
      <c r="E12" s="89">
        <f t="shared" si="1"/>
        <v>43</v>
      </c>
      <c r="F12" s="80">
        <f t="shared" si="2"/>
        <v>0</v>
      </c>
    </row>
    <row r="13" spans="1:6" ht="20.100000000000001" customHeight="1" x14ac:dyDescent="0.25">
      <c r="A13" s="109"/>
      <c r="B13" s="90" t="s">
        <v>87</v>
      </c>
      <c r="C13" s="89">
        <v>77</v>
      </c>
      <c r="D13" s="89">
        <v>0</v>
      </c>
      <c r="E13" s="89">
        <f t="shared" si="1"/>
        <v>77</v>
      </c>
      <c r="F13" s="80">
        <f t="shared" si="2"/>
        <v>0</v>
      </c>
    </row>
    <row r="14" spans="1:6" ht="20.100000000000001" customHeight="1" x14ac:dyDescent="0.25">
      <c r="A14" s="109"/>
      <c r="B14" s="90" t="s">
        <v>90</v>
      </c>
      <c r="C14" s="89">
        <v>32</v>
      </c>
      <c r="D14" s="89">
        <v>0</v>
      </c>
      <c r="E14" s="89">
        <f t="shared" si="1"/>
        <v>32</v>
      </c>
      <c r="F14" s="80">
        <f t="shared" si="2"/>
        <v>0</v>
      </c>
    </row>
    <row r="15" spans="1:6" ht="20.100000000000001" customHeight="1" x14ac:dyDescent="0.25">
      <c r="A15" s="109"/>
      <c r="B15" s="90" t="s">
        <v>91</v>
      </c>
      <c r="C15" s="89">
        <v>10</v>
      </c>
      <c r="D15" s="89">
        <v>0</v>
      </c>
      <c r="E15" s="89">
        <f t="shared" si="1"/>
        <v>10</v>
      </c>
      <c r="F15" s="80">
        <f t="shared" si="2"/>
        <v>0</v>
      </c>
    </row>
    <row r="16" spans="1:6" ht="20.100000000000001" customHeight="1" x14ac:dyDescent="0.25">
      <c r="A16" s="109"/>
      <c r="B16" s="90" t="s">
        <v>86</v>
      </c>
      <c r="C16" s="89">
        <v>14</v>
      </c>
      <c r="D16" s="89">
        <v>0</v>
      </c>
      <c r="E16" s="89">
        <f t="shared" si="1"/>
        <v>14</v>
      </c>
      <c r="F16" s="80">
        <f t="shared" si="2"/>
        <v>0</v>
      </c>
    </row>
    <row r="17" spans="1:6" ht="20.100000000000001" customHeight="1" x14ac:dyDescent="0.25">
      <c r="A17" s="109"/>
      <c r="B17" s="90" t="s">
        <v>88</v>
      </c>
      <c r="C17" s="89">
        <v>38</v>
      </c>
      <c r="D17" s="89">
        <v>0</v>
      </c>
      <c r="E17" s="89">
        <f t="shared" si="1"/>
        <v>38</v>
      </c>
      <c r="F17" s="80">
        <f t="shared" si="2"/>
        <v>0</v>
      </c>
    </row>
    <row r="18" spans="1:6" ht="20.100000000000001" customHeight="1" x14ac:dyDescent="0.25">
      <c r="A18" s="109"/>
      <c r="B18" s="90" t="s">
        <v>178</v>
      </c>
      <c r="C18" s="89">
        <v>9</v>
      </c>
      <c r="D18" s="89">
        <v>0</v>
      </c>
      <c r="E18" s="89">
        <f t="shared" si="1"/>
        <v>9</v>
      </c>
      <c r="F18" s="80">
        <f t="shared" si="2"/>
        <v>0</v>
      </c>
    </row>
    <row r="19" spans="1:6" ht="20.100000000000001" customHeight="1" x14ac:dyDescent="0.25">
      <c r="A19" s="109"/>
      <c r="B19" s="90" t="s">
        <v>175</v>
      </c>
      <c r="C19" s="89">
        <v>9</v>
      </c>
      <c r="D19" s="89">
        <v>0</v>
      </c>
      <c r="E19" s="89">
        <f t="shared" si="1"/>
        <v>9</v>
      </c>
      <c r="F19" s="80">
        <f t="shared" si="2"/>
        <v>0</v>
      </c>
    </row>
    <row r="20" spans="1:6" ht="20.100000000000001" customHeight="1" x14ac:dyDescent="0.25">
      <c r="A20" s="111" t="s">
        <v>8</v>
      </c>
      <c r="B20" s="90" t="s">
        <v>88</v>
      </c>
      <c r="C20" s="89">
        <v>17</v>
      </c>
      <c r="D20" s="89">
        <v>0</v>
      </c>
      <c r="E20" s="89">
        <f t="shared" si="1"/>
        <v>17</v>
      </c>
      <c r="F20" s="6">
        <f t="shared" si="2"/>
        <v>0</v>
      </c>
    </row>
    <row r="21" spans="1:6" ht="20.100000000000001" customHeight="1" x14ac:dyDescent="0.25">
      <c r="A21" s="112"/>
      <c r="B21" s="90" t="s">
        <v>87</v>
      </c>
      <c r="C21" s="89">
        <v>28</v>
      </c>
      <c r="D21" s="89">
        <v>0</v>
      </c>
      <c r="E21" s="89">
        <f t="shared" si="1"/>
        <v>28</v>
      </c>
      <c r="F21" s="6">
        <f t="shared" si="2"/>
        <v>0</v>
      </c>
    </row>
    <row r="22" spans="1:6" ht="20.100000000000001" customHeight="1" x14ac:dyDescent="0.25">
      <c r="A22" s="112"/>
      <c r="B22" s="90" t="s">
        <v>86</v>
      </c>
      <c r="C22" s="89">
        <v>37</v>
      </c>
      <c r="D22" s="89">
        <v>0</v>
      </c>
      <c r="E22" s="89">
        <f t="shared" si="1"/>
        <v>37</v>
      </c>
      <c r="F22" s="6">
        <f t="shared" si="2"/>
        <v>0</v>
      </c>
    </row>
    <row r="23" spans="1:6" ht="20.100000000000001" customHeight="1" x14ac:dyDescent="0.25">
      <c r="A23" s="112"/>
      <c r="B23" s="90" t="s">
        <v>207</v>
      </c>
      <c r="C23" s="89">
        <v>1</v>
      </c>
      <c r="D23" s="89">
        <v>0</v>
      </c>
      <c r="E23" s="89">
        <f t="shared" si="1"/>
        <v>1</v>
      </c>
      <c r="F23" s="6">
        <f t="shared" si="2"/>
        <v>0</v>
      </c>
    </row>
    <row r="24" spans="1:6" ht="20.100000000000001" customHeight="1" x14ac:dyDescent="0.25">
      <c r="A24" s="112"/>
      <c r="B24" s="90" t="s">
        <v>89</v>
      </c>
      <c r="C24" s="89">
        <v>8</v>
      </c>
      <c r="D24" s="89">
        <v>0</v>
      </c>
      <c r="E24" s="89">
        <f t="shared" si="1"/>
        <v>8</v>
      </c>
      <c r="F24" s="6">
        <f t="shared" si="2"/>
        <v>0</v>
      </c>
    </row>
    <row r="25" spans="1:6" ht="20.100000000000001" customHeight="1" x14ac:dyDescent="0.25">
      <c r="A25" s="112"/>
      <c r="B25" s="90" t="s">
        <v>90</v>
      </c>
      <c r="C25" s="89">
        <v>9</v>
      </c>
      <c r="D25" s="89">
        <v>0</v>
      </c>
      <c r="E25" s="89">
        <f t="shared" si="1"/>
        <v>9</v>
      </c>
      <c r="F25" s="6">
        <f t="shared" si="2"/>
        <v>0</v>
      </c>
    </row>
    <row r="26" spans="1:6" ht="20.100000000000001" customHeight="1" x14ac:dyDescent="0.25">
      <c r="A26" s="113"/>
      <c r="B26" s="90" t="s">
        <v>91</v>
      </c>
      <c r="C26" s="89">
        <v>9</v>
      </c>
      <c r="D26" s="89">
        <v>0</v>
      </c>
      <c r="E26" s="89">
        <f t="shared" si="1"/>
        <v>9</v>
      </c>
      <c r="F26" s="6">
        <f t="shared" si="2"/>
        <v>0</v>
      </c>
    </row>
    <row r="27" spans="1:6" ht="24.95" customHeight="1" thickBot="1" x14ac:dyDescent="0.3">
      <c r="A27" s="107" t="s">
        <v>9</v>
      </c>
      <c r="B27" s="108"/>
      <c r="C27" s="9">
        <f>SUM(C3:C26)</f>
        <v>1042</v>
      </c>
      <c r="D27" s="4">
        <f>SUM(D3:D26)</f>
        <v>524</v>
      </c>
      <c r="E27" s="4">
        <f>SUM(E3:E26)</f>
        <v>518</v>
      </c>
      <c r="F27" s="7">
        <f t="shared" si="2"/>
        <v>0.50287907869481763</v>
      </c>
    </row>
  </sheetData>
  <mergeCells count="5">
    <mergeCell ref="A27:B27"/>
    <mergeCell ref="A3:A10"/>
    <mergeCell ref="A1:C1"/>
    <mergeCell ref="A11:A19"/>
    <mergeCell ref="A20:A26"/>
  </mergeCells>
  <phoneticPr fontId="1" type="noConversion"/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topLeftCell="B1" zoomScale="115" zoomScaleNormal="115" workbookViewId="0">
      <selection activeCell="I9" sqref="I9"/>
    </sheetView>
  </sheetViews>
  <sheetFormatPr defaultRowHeight="15.75" x14ac:dyDescent="0.25"/>
  <cols>
    <col min="1" max="2" width="10.625" style="1" customWidth="1"/>
    <col min="3" max="3" width="9" style="1"/>
    <col min="4" max="4" width="9.5" style="1" bestFit="1" customWidth="1"/>
    <col min="5" max="9" width="9" style="1"/>
    <col min="10" max="10" width="10.125" style="1" bestFit="1" customWidth="1"/>
    <col min="11" max="16384" width="9" style="1"/>
  </cols>
  <sheetData>
    <row r="1" spans="1:12" ht="21.75" thickBot="1" x14ac:dyDescent="0.3">
      <c r="A1" s="118" t="s">
        <v>106</v>
      </c>
      <c r="B1" s="119"/>
      <c r="C1" s="119"/>
      <c r="D1" s="119"/>
      <c r="E1" s="119"/>
    </row>
    <row r="2" spans="1:12" ht="20.100000000000001" customHeight="1" x14ac:dyDescent="0.25">
      <c r="A2" s="51" t="s">
        <v>0</v>
      </c>
      <c r="B2" s="53"/>
      <c r="C2" s="53" t="s">
        <v>92</v>
      </c>
      <c r="D2" s="53" t="s">
        <v>93</v>
      </c>
      <c r="E2" s="53" t="s">
        <v>94</v>
      </c>
      <c r="F2" s="53" t="s">
        <v>95</v>
      </c>
      <c r="G2" s="53" t="s">
        <v>96</v>
      </c>
      <c r="H2" s="53" t="s">
        <v>97</v>
      </c>
      <c r="I2" s="91" t="s">
        <v>26</v>
      </c>
      <c r="J2" s="54" t="s">
        <v>11</v>
      </c>
    </row>
    <row r="3" spans="1:12" ht="24.95" customHeight="1" x14ac:dyDescent="0.25">
      <c r="A3" s="114" t="s">
        <v>12</v>
      </c>
      <c r="B3" s="5" t="s">
        <v>15</v>
      </c>
      <c r="C3" s="5">
        <v>7</v>
      </c>
      <c r="D3" s="72">
        <v>483</v>
      </c>
      <c r="E3" s="72">
        <v>14</v>
      </c>
      <c r="F3" s="72">
        <v>0</v>
      </c>
      <c r="G3" s="72">
        <v>0</v>
      </c>
      <c r="H3" s="72">
        <v>9</v>
      </c>
      <c r="I3" s="92">
        <v>11</v>
      </c>
      <c r="J3" s="73">
        <f>SUM(C3:I3)</f>
        <v>524</v>
      </c>
      <c r="K3" s="10"/>
      <c r="L3" s="10"/>
    </row>
    <row r="4" spans="1:12" ht="24.95" customHeight="1" x14ac:dyDescent="0.25">
      <c r="A4" s="115"/>
      <c r="B4" s="5" t="s">
        <v>16</v>
      </c>
      <c r="C4" s="18">
        <f t="shared" ref="C4:I4" si="0">C3/$J$3</f>
        <v>1.3358778625954198E-2</v>
      </c>
      <c r="D4" s="74">
        <f t="shared" si="0"/>
        <v>0.9217557251908397</v>
      </c>
      <c r="E4" s="75">
        <f t="shared" si="0"/>
        <v>2.6717557251908396E-2</v>
      </c>
      <c r="F4" s="75">
        <f t="shared" si="0"/>
        <v>0</v>
      </c>
      <c r="G4" s="75">
        <f t="shared" si="0"/>
        <v>0</v>
      </c>
      <c r="H4" s="75">
        <f t="shared" si="0"/>
        <v>1.717557251908397E-2</v>
      </c>
      <c r="I4" s="75">
        <f t="shared" si="0"/>
        <v>2.0992366412213741E-2</v>
      </c>
      <c r="J4" s="76">
        <f>SUM(C4:I4)</f>
        <v>1</v>
      </c>
      <c r="K4" s="10"/>
      <c r="L4" s="10"/>
    </row>
    <row r="5" spans="1:12" ht="24.95" customHeight="1" x14ac:dyDescent="0.25">
      <c r="A5" s="114" t="s">
        <v>13</v>
      </c>
      <c r="B5" s="5" t="s">
        <v>15</v>
      </c>
      <c r="C5" s="5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92">
        <v>0</v>
      </c>
      <c r="J5" s="73">
        <f>SUM(C5:I5)</f>
        <v>0</v>
      </c>
      <c r="K5" s="10"/>
      <c r="L5" s="10"/>
    </row>
    <row r="6" spans="1:12" ht="24.95" customHeight="1" x14ac:dyDescent="0.25">
      <c r="A6" s="115"/>
      <c r="B6" s="5" t="s">
        <v>16</v>
      </c>
      <c r="C6" s="18">
        <v>0</v>
      </c>
      <c r="D6" s="75">
        <v>0</v>
      </c>
      <c r="E6" s="75">
        <v>0</v>
      </c>
      <c r="F6" s="75">
        <v>0</v>
      </c>
      <c r="G6" s="77">
        <v>0</v>
      </c>
      <c r="H6" s="75">
        <v>0</v>
      </c>
      <c r="I6" s="93">
        <v>0</v>
      </c>
      <c r="J6" s="76">
        <v>0</v>
      </c>
      <c r="K6" s="10"/>
      <c r="L6" s="10"/>
    </row>
    <row r="7" spans="1:12" ht="24.95" customHeight="1" x14ac:dyDescent="0.25">
      <c r="A7" s="114" t="s">
        <v>14</v>
      </c>
      <c r="B7" s="5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94">
        <v>0</v>
      </c>
      <c r="J7" s="20">
        <v>0</v>
      </c>
      <c r="K7" s="10"/>
      <c r="L7" s="10"/>
    </row>
    <row r="8" spans="1:12" ht="24.95" customHeight="1" x14ac:dyDescent="0.25">
      <c r="A8" s="116"/>
      <c r="B8" s="46" t="s">
        <v>16</v>
      </c>
      <c r="C8" s="47">
        <v>0</v>
      </c>
      <c r="D8" s="48">
        <v>0</v>
      </c>
      <c r="E8" s="47">
        <v>0</v>
      </c>
      <c r="F8" s="48">
        <v>0</v>
      </c>
      <c r="G8" s="47">
        <v>0</v>
      </c>
      <c r="H8" s="48">
        <v>0</v>
      </c>
      <c r="I8" s="95">
        <v>0</v>
      </c>
      <c r="J8" s="49">
        <v>0</v>
      </c>
      <c r="K8" s="10"/>
      <c r="L8" s="10"/>
    </row>
    <row r="9" spans="1:12" ht="24.95" customHeight="1" x14ac:dyDescent="0.25">
      <c r="A9" s="114" t="s">
        <v>17</v>
      </c>
      <c r="B9" s="5" t="s">
        <v>15</v>
      </c>
      <c r="C9" s="5">
        <f>SUM(C3,C5,C7)</f>
        <v>7</v>
      </c>
      <c r="D9" s="5">
        <f>SUM(D3,D5,D7)</f>
        <v>483</v>
      </c>
      <c r="E9" s="5">
        <f t="shared" ref="E9:H9" si="1">SUM(E3,E5,E7)</f>
        <v>14</v>
      </c>
      <c r="F9" s="5">
        <f t="shared" si="1"/>
        <v>0</v>
      </c>
      <c r="G9" s="5">
        <f t="shared" si="1"/>
        <v>0</v>
      </c>
      <c r="H9" s="5">
        <f t="shared" si="1"/>
        <v>9</v>
      </c>
      <c r="I9" s="92">
        <v>11</v>
      </c>
      <c r="J9" s="50">
        <f>SUM(J3+J5+J7)</f>
        <v>524</v>
      </c>
      <c r="K9" s="10"/>
      <c r="L9" s="10"/>
    </row>
    <row r="10" spans="1:12" ht="24.95" customHeight="1" thickBot="1" x14ac:dyDescent="0.3">
      <c r="A10" s="117"/>
      <c r="B10" s="22" t="s">
        <v>16</v>
      </c>
      <c r="C10" s="23">
        <f>C9/$J$9</f>
        <v>1.3358778625954198E-2</v>
      </c>
      <c r="D10" s="23">
        <f t="shared" ref="D10:H10" si="2">D9/$J$9</f>
        <v>0.9217557251908397</v>
      </c>
      <c r="E10" s="23">
        <f t="shared" si="2"/>
        <v>2.6717557251908396E-2</v>
      </c>
      <c r="F10" s="23">
        <f t="shared" si="2"/>
        <v>0</v>
      </c>
      <c r="G10" s="23">
        <f t="shared" si="2"/>
        <v>0</v>
      </c>
      <c r="H10" s="23">
        <f t="shared" si="2"/>
        <v>1.717557251908397E-2</v>
      </c>
      <c r="I10" s="96">
        <f>I9/$J$3</f>
        <v>2.0992366412213741E-2</v>
      </c>
      <c r="J10" s="25">
        <f>SUM(C10:I10)</f>
        <v>1</v>
      </c>
      <c r="K10" s="10"/>
      <c r="L10" s="10"/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</sheetData>
  <mergeCells count="5">
    <mergeCell ref="A3:A4"/>
    <mergeCell ref="A5:A6"/>
    <mergeCell ref="A7:A8"/>
    <mergeCell ref="A9:A10"/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zoomScale="70" zoomScaleNormal="70" workbookViewId="0">
      <selection activeCell="L8" sqref="L8"/>
    </sheetView>
  </sheetViews>
  <sheetFormatPr defaultRowHeight="15.75" x14ac:dyDescent="0.25"/>
  <cols>
    <col min="1" max="9" width="10.625" style="1" customWidth="1"/>
    <col min="10" max="10" width="0" style="1" hidden="1" customWidth="1"/>
    <col min="11" max="16384" width="9" style="1"/>
  </cols>
  <sheetData>
    <row r="1" spans="1:13" ht="21.75" thickBot="1" x14ac:dyDescent="0.3">
      <c r="A1" s="119" t="s">
        <v>107</v>
      </c>
      <c r="B1" s="119"/>
      <c r="C1" s="119"/>
    </row>
    <row r="2" spans="1:13" s="8" customFormat="1" ht="20.100000000000001" customHeight="1" x14ac:dyDescent="0.25">
      <c r="A2" s="122" t="s">
        <v>18</v>
      </c>
      <c r="B2" s="123"/>
      <c r="C2" s="126" t="s">
        <v>19</v>
      </c>
      <c r="D2" s="126"/>
      <c r="E2" s="126"/>
      <c r="F2" s="126"/>
      <c r="G2" s="126"/>
      <c r="H2" s="126"/>
      <c r="I2" s="127"/>
    </row>
    <row r="3" spans="1:13" s="2" customFormat="1" ht="99.95" customHeight="1" x14ac:dyDescent="0.25">
      <c r="A3" s="124"/>
      <c r="B3" s="125"/>
      <c r="C3" s="56" t="s">
        <v>20</v>
      </c>
      <c r="D3" s="56" t="s">
        <v>21</v>
      </c>
      <c r="E3" s="56" t="s">
        <v>22</v>
      </c>
      <c r="F3" s="56" t="s">
        <v>23</v>
      </c>
      <c r="G3" s="56" t="s">
        <v>24</v>
      </c>
      <c r="H3" s="56" t="s">
        <v>25</v>
      </c>
      <c r="I3" s="57" t="s">
        <v>26</v>
      </c>
    </row>
    <row r="4" spans="1:13" ht="24.95" customHeight="1" x14ac:dyDescent="0.25">
      <c r="A4" s="120" t="s">
        <v>12</v>
      </c>
      <c r="B4" s="5" t="s">
        <v>15</v>
      </c>
      <c r="C4" s="5">
        <v>304</v>
      </c>
      <c r="D4" s="5">
        <v>3</v>
      </c>
      <c r="E4" s="5">
        <v>28</v>
      </c>
      <c r="F4" s="5">
        <v>99</v>
      </c>
      <c r="G4" s="5">
        <v>5</v>
      </c>
      <c r="H4" s="5">
        <v>6</v>
      </c>
      <c r="I4" s="20">
        <v>29</v>
      </c>
      <c r="J4" s="10">
        <f>SUM(C4:I4)</f>
        <v>474</v>
      </c>
      <c r="K4"/>
      <c r="L4"/>
    </row>
    <row r="5" spans="1:13" ht="24.95" customHeight="1" x14ac:dyDescent="0.25">
      <c r="A5" s="120"/>
      <c r="B5" s="5" t="s">
        <v>16</v>
      </c>
      <c r="C5" s="18">
        <f t="shared" ref="C5:I5" si="0">C4/$K$12</f>
        <v>0.62939958592132506</v>
      </c>
      <c r="D5" s="18">
        <f t="shared" si="0"/>
        <v>6.2111801242236021E-3</v>
      </c>
      <c r="E5" s="18">
        <f t="shared" si="0"/>
        <v>5.7971014492753624E-2</v>
      </c>
      <c r="F5" s="18">
        <f t="shared" si="0"/>
        <v>0.20496894409937888</v>
      </c>
      <c r="G5" s="18">
        <f t="shared" si="0"/>
        <v>1.0351966873706004E-2</v>
      </c>
      <c r="H5" s="18">
        <f t="shared" si="0"/>
        <v>1.2422360248447204E-2</v>
      </c>
      <c r="I5" s="12">
        <f t="shared" si="0"/>
        <v>6.0041407867494824E-2</v>
      </c>
      <c r="J5" s="45">
        <f t="shared" ref="J5:J9" si="1">SUM(C5:I5)</f>
        <v>0.98136645962732916</v>
      </c>
      <c r="K5"/>
      <c r="L5"/>
    </row>
    <row r="6" spans="1:13" ht="24.95" customHeight="1" x14ac:dyDescent="0.25">
      <c r="A6" s="120" t="s">
        <v>13</v>
      </c>
      <c r="B6" s="5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20">
        <v>0</v>
      </c>
      <c r="J6" s="10">
        <f t="shared" si="1"/>
        <v>0</v>
      </c>
      <c r="K6"/>
      <c r="L6"/>
    </row>
    <row r="7" spans="1:13" ht="24.95" customHeight="1" x14ac:dyDescent="0.25">
      <c r="A7" s="120"/>
      <c r="B7" s="5" t="s">
        <v>16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2">
        <v>0</v>
      </c>
      <c r="J7" s="10">
        <f t="shared" si="1"/>
        <v>0</v>
      </c>
      <c r="K7"/>
      <c r="L7"/>
    </row>
    <row r="8" spans="1:13" ht="24.95" customHeight="1" x14ac:dyDescent="0.25">
      <c r="A8" s="120" t="s">
        <v>14</v>
      </c>
      <c r="B8" s="5" t="s">
        <v>177</v>
      </c>
      <c r="C8" s="5">
        <v>9</v>
      </c>
      <c r="D8" s="5">
        <v>1</v>
      </c>
      <c r="E8" s="5">
        <v>95</v>
      </c>
      <c r="F8" s="5">
        <v>0</v>
      </c>
      <c r="G8" s="5">
        <v>0</v>
      </c>
      <c r="H8" s="5">
        <v>1</v>
      </c>
      <c r="I8" s="20">
        <v>1</v>
      </c>
      <c r="J8" s="10">
        <f t="shared" si="1"/>
        <v>107</v>
      </c>
      <c r="K8"/>
      <c r="L8"/>
    </row>
    <row r="9" spans="1:13" ht="24" customHeight="1" thickBot="1" x14ac:dyDescent="0.3">
      <c r="A9" s="121"/>
      <c r="B9" s="22" t="s">
        <v>16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43">
        <v>0</v>
      </c>
      <c r="J9" s="10">
        <f t="shared" si="1"/>
        <v>0</v>
      </c>
      <c r="K9"/>
      <c r="L9"/>
    </row>
    <row r="10" spans="1:13" s="8" customFormat="1" ht="20.100000000000001" customHeight="1" thickBot="1" x14ac:dyDescent="0.3">
      <c r="A10" s="122" t="s">
        <v>18</v>
      </c>
      <c r="B10" s="123"/>
      <c r="C10" s="126" t="s">
        <v>27</v>
      </c>
      <c r="D10" s="126"/>
      <c r="E10" s="126"/>
      <c r="F10" s="126"/>
      <c r="G10" s="126"/>
      <c r="H10" s="126"/>
      <c r="I10" s="128"/>
      <c r="J10" s="58"/>
      <c r="K10"/>
      <c r="L10"/>
    </row>
    <row r="11" spans="1:13" ht="94.5" x14ac:dyDescent="0.25">
      <c r="A11" s="124"/>
      <c r="B11" s="125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7" t="s">
        <v>26</v>
      </c>
      <c r="J11" s="59"/>
      <c r="K11" s="60" t="s">
        <v>98</v>
      </c>
    </row>
    <row r="12" spans="1:13" ht="24.95" customHeight="1" x14ac:dyDescent="0.25">
      <c r="A12" s="120" t="s">
        <v>12</v>
      </c>
      <c r="B12" s="5" t="s">
        <v>15</v>
      </c>
      <c r="C12" s="5">
        <v>7</v>
      </c>
      <c r="D12" s="5">
        <v>0</v>
      </c>
      <c r="E12" s="5">
        <v>0</v>
      </c>
      <c r="F12" s="5">
        <v>2</v>
      </c>
      <c r="G12" s="5">
        <v>0</v>
      </c>
      <c r="H12" s="5">
        <v>0</v>
      </c>
      <c r="I12" s="20">
        <v>0</v>
      </c>
      <c r="J12" s="41">
        <f>SUM(C12:I12)</f>
        <v>9</v>
      </c>
      <c r="K12" s="78">
        <f t="shared" ref="K12:K14" si="2">J4+J12</f>
        <v>483</v>
      </c>
      <c r="L12"/>
      <c r="M12" s="10"/>
    </row>
    <row r="13" spans="1:13" ht="24.95" customHeight="1" x14ac:dyDescent="0.25">
      <c r="A13" s="120"/>
      <c r="B13" s="5" t="s">
        <v>16</v>
      </c>
      <c r="C13" s="18">
        <f>C12/$K$12</f>
        <v>1.4492753623188406E-2</v>
      </c>
      <c r="D13" s="18">
        <f t="shared" ref="D13:I13" si="3">D12/$K$12</f>
        <v>0</v>
      </c>
      <c r="E13" s="18">
        <f t="shared" si="3"/>
        <v>0</v>
      </c>
      <c r="F13" s="18">
        <f t="shared" si="3"/>
        <v>4.140786749482402E-3</v>
      </c>
      <c r="G13" s="18">
        <f t="shared" si="3"/>
        <v>0</v>
      </c>
      <c r="H13" s="18">
        <f t="shared" si="3"/>
        <v>0</v>
      </c>
      <c r="I13" s="12">
        <f t="shared" si="3"/>
        <v>0</v>
      </c>
      <c r="J13" s="42">
        <f t="shared" ref="J13:J17" si="4">SUM(C13:I13)</f>
        <v>1.8633540372670808E-2</v>
      </c>
      <c r="K13" s="79">
        <f t="shared" si="2"/>
        <v>1</v>
      </c>
      <c r="L13"/>
      <c r="M13"/>
    </row>
    <row r="14" spans="1:13" ht="24.95" customHeight="1" x14ac:dyDescent="0.25">
      <c r="A14" s="120" t="s">
        <v>13</v>
      </c>
      <c r="B14" s="5" t="s">
        <v>15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20">
        <v>0</v>
      </c>
      <c r="J14" s="41">
        <f t="shared" si="4"/>
        <v>0</v>
      </c>
      <c r="K14" s="78">
        <f t="shared" si="2"/>
        <v>0</v>
      </c>
      <c r="L14"/>
      <c r="M14"/>
    </row>
    <row r="15" spans="1:13" ht="24.95" customHeight="1" x14ac:dyDescent="0.25">
      <c r="A15" s="120"/>
      <c r="B15" s="5" t="s">
        <v>16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2">
        <v>0</v>
      </c>
      <c r="J15" s="41">
        <f t="shared" si="4"/>
        <v>0</v>
      </c>
      <c r="K15" s="79">
        <v>0</v>
      </c>
      <c r="L15"/>
      <c r="M15"/>
    </row>
    <row r="16" spans="1:13" ht="24.95" customHeight="1" x14ac:dyDescent="0.25">
      <c r="A16" s="120" t="s">
        <v>14</v>
      </c>
      <c r="B16" s="5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20">
        <v>0</v>
      </c>
      <c r="J16" s="41">
        <f t="shared" si="4"/>
        <v>0</v>
      </c>
      <c r="K16" s="78">
        <v>0</v>
      </c>
      <c r="L16"/>
      <c r="M16"/>
    </row>
    <row r="17" spans="1:13" ht="24.95" customHeight="1" thickBot="1" x14ac:dyDescent="0.3">
      <c r="A17" s="121"/>
      <c r="B17" s="22" t="s">
        <v>16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43">
        <v>0</v>
      </c>
      <c r="J17" s="41">
        <f t="shared" si="4"/>
        <v>0</v>
      </c>
      <c r="K17" s="44">
        <v>0</v>
      </c>
      <c r="L17"/>
      <c r="M17"/>
    </row>
    <row r="18" spans="1:13" ht="16.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/>
      <c r="M18"/>
    </row>
    <row r="19" spans="1:13" ht="16.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11">
    <mergeCell ref="A1:C1"/>
    <mergeCell ref="A14:A15"/>
    <mergeCell ref="A16:A17"/>
    <mergeCell ref="A2:B3"/>
    <mergeCell ref="A10:B11"/>
    <mergeCell ref="C2:I2"/>
    <mergeCell ref="C10:I10"/>
    <mergeCell ref="A4:A5"/>
    <mergeCell ref="A6:A7"/>
    <mergeCell ref="A8:A9"/>
    <mergeCell ref="A12:A1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1"/>
  <sheetViews>
    <sheetView topLeftCell="M1" zoomScale="70" zoomScaleNormal="70" workbookViewId="0">
      <selection activeCell="AA9" sqref="AA9"/>
    </sheetView>
  </sheetViews>
  <sheetFormatPr defaultRowHeight="15.75" x14ac:dyDescent="0.25"/>
  <cols>
    <col min="1" max="2" width="10.625" style="1" customWidth="1"/>
    <col min="3" max="21" width="8.625" style="1" customWidth="1"/>
    <col min="22" max="16384" width="9" style="1"/>
  </cols>
  <sheetData>
    <row r="1" spans="1:24" ht="21.75" thickBot="1" x14ac:dyDescent="0.3">
      <c r="A1" s="119" t="s">
        <v>125</v>
      </c>
      <c r="B1" s="119"/>
      <c r="C1" s="119"/>
      <c r="D1" s="119"/>
    </row>
    <row r="2" spans="1:24" ht="20.100000000000001" customHeight="1" x14ac:dyDescent="0.25">
      <c r="A2" s="129" t="s">
        <v>28</v>
      </c>
      <c r="B2" s="130"/>
      <c r="C2" s="133" t="s">
        <v>126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5"/>
    </row>
    <row r="3" spans="1:24" ht="170.1" customHeight="1" x14ac:dyDescent="0.25">
      <c r="A3" s="131"/>
      <c r="B3" s="132"/>
      <c r="C3" s="61" t="s">
        <v>127</v>
      </c>
      <c r="D3" s="61" t="s">
        <v>128</v>
      </c>
      <c r="E3" s="61" t="s">
        <v>129</v>
      </c>
      <c r="F3" s="61" t="s">
        <v>130</v>
      </c>
      <c r="G3" s="61" t="s">
        <v>131</v>
      </c>
      <c r="H3" s="61" t="s">
        <v>132</v>
      </c>
      <c r="I3" s="61" t="s">
        <v>133</v>
      </c>
      <c r="J3" s="61" t="s">
        <v>134</v>
      </c>
      <c r="K3" s="61" t="s">
        <v>135</v>
      </c>
      <c r="L3" s="61" t="s">
        <v>136</v>
      </c>
      <c r="M3" s="61" t="s">
        <v>137</v>
      </c>
      <c r="N3" s="61" t="s">
        <v>138</v>
      </c>
      <c r="O3" s="61" t="s">
        <v>139</v>
      </c>
      <c r="P3" s="61" t="s">
        <v>140</v>
      </c>
      <c r="Q3" s="61" t="s">
        <v>141</v>
      </c>
      <c r="R3" s="61" t="s">
        <v>142</v>
      </c>
      <c r="S3" s="61" t="s">
        <v>143</v>
      </c>
      <c r="T3" s="61" t="s">
        <v>144</v>
      </c>
      <c r="U3" s="61" t="s">
        <v>145</v>
      </c>
      <c r="V3" s="62" t="s">
        <v>99</v>
      </c>
    </row>
    <row r="4" spans="1:24" ht="24.95" customHeight="1" x14ac:dyDescent="0.25">
      <c r="A4" s="120" t="s">
        <v>12</v>
      </c>
      <c r="B4" s="5" t="s">
        <v>15</v>
      </c>
      <c r="C4" s="5">
        <v>0</v>
      </c>
      <c r="D4" s="5">
        <v>0</v>
      </c>
      <c r="E4" s="5">
        <v>2</v>
      </c>
      <c r="F4" s="5">
        <v>0</v>
      </c>
      <c r="G4" s="5">
        <v>0</v>
      </c>
      <c r="H4" s="5">
        <v>5</v>
      </c>
      <c r="I4" s="5">
        <v>9</v>
      </c>
      <c r="J4" s="5">
        <v>1</v>
      </c>
      <c r="K4" s="5">
        <v>17</v>
      </c>
      <c r="L4" s="5">
        <v>9</v>
      </c>
      <c r="M4" s="5">
        <v>60</v>
      </c>
      <c r="N4" s="5">
        <v>9</v>
      </c>
      <c r="O4" s="5">
        <v>12</v>
      </c>
      <c r="P4" s="5">
        <v>0</v>
      </c>
      <c r="Q4" s="5">
        <v>2</v>
      </c>
      <c r="R4" s="5">
        <v>96</v>
      </c>
      <c r="S4" s="5">
        <v>205</v>
      </c>
      <c r="T4" s="5">
        <v>5</v>
      </c>
      <c r="U4" s="5">
        <v>51</v>
      </c>
      <c r="V4" s="20">
        <f t="shared" ref="V4:V6" si="0">SUM(C4:U4)</f>
        <v>483</v>
      </c>
      <c r="W4" s="10"/>
      <c r="X4"/>
    </row>
    <row r="5" spans="1:24" ht="24.95" customHeight="1" x14ac:dyDescent="0.25">
      <c r="A5" s="120"/>
      <c r="B5" s="5" t="s">
        <v>16</v>
      </c>
      <c r="C5" s="18">
        <f t="shared" ref="C5:P5" si="1">C4/$V$4</f>
        <v>0</v>
      </c>
      <c r="D5" s="18">
        <f t="shared" si="1"/>
        <v>0</v>
      </c>
      <c r="E5" s="18">
        <f t="shared" si="1"/>
        <v>4.140786749482402E-3</v>
      </c>
      <c r="F5" s="18">
        <f t="shared" si="1"/>
        <v>0</v>
      </c>
      <c r="G5" s="18">
        <f t="shared" si="1"/>
        <v>0</v>
      </c>
      <c r="H5" s="18">
        <f t="shared" si="1"/>
        <v>1.0351966873706004E-2</v>
      </c>
      <c r="I5" s="18">
        <f t="shared" si="1"/>
        <v>1.8633540372670808E-2</v>
      </c>
      <c r="J5" s="18">
        <f t="shared" si="1"/>
        <v>2.070393374741201E-3</v>
      </c>
      <c r="K5" s="18">
        <f t="shared" si="1"/>
        <v>3.5196687370600416E-2</v>
      </c>
      <c r="L5" s="18">
        <f t="shared" si="1"/>
        <v>1.8633540372670808E-2</v>
      </c>
      <c r="M5" s="18">
        <f t="shared" si="1"/>
        <v>0.12422360248447205</v>
      </c>
      <c r="N5" s="18">
        <f t="shared" si="1"/>
        <v>1.8633540372670808E-2</v>
      </c>
      <c r="O5" s="18">
        <f t="shared" si="1"/>
        <v>2.4844720496894408E-2</v>
      </c>
      <c r="P5" s="18">
        <f t="shared" si="1"/>
        <v>0</v>
      </c>
      <c r="Q5" s="18">
        <f t="shared" ref="Q5:T5" si="2">Q4/$V$4</f>
        <v>4.140786749482402E-3</v>
      </c>
      <c r="R5" s="18">
        <f t="shared" si="2"/>
        <v>0.19875776397515527</v>
      </c>
      <c r="S5" s="18">
        <f t="shared" si="2"/>
        <v>0.42443064182194618</v>
      </c>
      <c r="T5" s="18">
        <f t="shared" si="2"/>
        <v>1.0351966873706004E-2</v>
      </c>
      <c r="U5" s="18">
        <f>U4/$V$4</f>
        <v>0.10559006211180125</v>
      </c>
      <c r="V5" s="19">
        <f t="shared" si="0"/>
        <v>1</v>
      </c>
      <c r="W5" s="10"/>
      <c r="X5"/>
    </row>
    <row r="6" spans="1:24" ht="24.95" customHeight="1" x14ac:dyDescent="0.25">
      <c r="A6" s="120" t="s">
        <v>13</v>
      </c>
      <c r="B6" s="5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20">
        <f t="shared" si="0"/>
        <v>0</v>
      </c>
      <c r="W6" s="10"/>
      <c r="X6"/>
    </row>
    <row r="7" spans="1:24" ht="24.95" customHeight="1" x14ac:dyDescent="0.25">
      <c r="A7" s="120"/>
      <c r="B7" s="5" t="s">
        <v>16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2">
        <v>0</v>
      </c>
      <c r="W7" s="10"/>
      <c r="X7"/>
    </row>
    <row r="8" spans="1:24" ht="24.95" customHeight="1" x14ac:dyDescent="0.25">
      <c r="A8" s="120" t="s">
        <v>14</v>
      </c>
      <c r="B8" s="5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20">
        <v>0</v>
      </c>
      <c r="W8" s="10"/>
      <c r="X8"/>
    </row>
    <row r="9" spans="1:24" ht="24.95" customHeight="1" thickBot="1" x14ac:dyDescent="0.3">
      <c r="A9" s="121"/>
      <c r="B9" s="22" t="s">
        <v>16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97">
        <v>0</v>
      </c>
      <c r="W9" s="10"/>
      <c r="X9"/>
    </row>
    <row r="10" spans="1:24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/>
    </row>
    <row r="11" spans="1:24" ht="16.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/>
    </row>
    <row r="12" spans="1:24" ht="16.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/>
    </row>
    <row r="13" spans="1:24" ht="16.5" x14ac:dyDescent="0.25">
      <c r="A13" s="10"/>
      <c r="B13" s="10"/>
      <c r="C13" s="10"/>
      <c r="D13" s="10"/>
      <c r="E13" s="10"/>
      <c r="F13" s="10"/>
      <c r="G13" s="10"/>
      <c r="H13" s="10"/>
      <c r="I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/>
    </row>
    <row r="14" spans="1:24" ht="16.5" x14ac:dyDescent="0.25">
      <c r="A14" s="10"/>
      <c r="B14" s="10"/>
      <c r="C14" s="10"/>
      <c r="D14" s="10"/>
      <c r="E14" s="10"/>
      <c r="F14" s="10"/>
      <c r="G14" s="10"/>
      <c r="H14" s="10"/>
      <c r="I1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</row>
    <row r="15" spans="1:24" ht="16.5" x14ac:dyDescent="0.25">
      <c r="A15" s="10"/>
      <c r="B15" s="10"/>
      <c r="C15" s="10"/>
      <c r="D15" s="10"/>
      <c r="E15" s="10"/>
      <c r="F15" s="10"/>
      <c r="G15" s="10"/>
      <c r="H15" s="10"/>
      <c r="I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</row>
    <row r="16" spans="1:24" ht="16.5" x14ac:dyDescent="0.25">
      <c r="I16"/>
      <c r="X16"/>
    </row>
    <row r="17" spans="9:24" ht="16.5" x14ac:dyDescent="0.25">
      <c r="I17"/>
      <c r="X17"/>
    </row>
    <row r="18" spans="9:24" ht="16.5" x14ac:dyDescent="0.25">
      <c r="I18"/>
      <c r="X18"/>
    </row>
    <row r="19" spans="9:24" ht="16.5" x14ac:dyDescent="0.25">
      <c r="I19"/>
      <c r="X19"/>
    </row>
    <row r="20" spans="9:24" ht="16.5" x14ac:dyDescent="0.25">
      <c r="I20"/>
      <c r="X20"/>
    </row>
    <row r="21" spans="9:24" ht="16.5" x14ac:dyDescent="0.25">
      <c r="I21"/>
      <c r="X21"/>
    </row>
    <row r="22" spans="9:24" ht="16.5" x14ac:dyDescent="0.25">
      <c r="I22"/>
      <c r="X22"/>
    </row>
    <row r="23" spans="9:24" ht="16.5" x14ac:dyDescent="0.25">
      <c r="I23"/>
    </row>
    <row r="24" spans="9:24" ht="16.5" x14ac:dyDescent="0.25">
      <c r="I24"/>
    </row>
    <row r="25" spans="9:24" ht="16.5" x14ac:dyDescent="0.25">
      <c r="I25"/>
    </row>
    <row r="26" spans="9:24" ht="16.5" x14ac:dyDescent="0.25">
      <c r="I26"/>
    </row>
    <row r="27" spans="9:24" ht="16.5" x14ac:dyDescent="0.25">
      <c r="I27"/>
    </row>
    <row r="28" spans="9:24" ht="16.5" x14ac:dyDescent="0.25">
      <c r="I28"/>
    </row>
    <row r="29" spans="9:24" ht="16.5" x14ac:dyDescent="0.25">
      <c r="I29"/>
    </row>
    <row r="30" spans="9:24" ht="16.5" x14ac:dyDescent="0.25">
      <c r="I30"/>
    </row>
    <row r="31" spans="9:24" ht="16.5" x14ac:dyDescent="0.25">
      <c r="I31"/>
    </row>
  </sheetData>
  <mergeCells count="6">
    <mergeCell ref="A1:D1"/>
    <mergeCell ref="A4:A5"/>
    <mergeCell ref="A6:A7"/>
    <mergeCell ref="A8:A9"/>
    <mergeCell ref="A2:B3"/>
    <mergeCell ref="C2:V2"/>
  </mergeCells>
  <phoneticPr fontId="1" type="noConversion"/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4"/>
  <sheetViews>
    <sheetView topLeftCell="A13" zoomScale="80" zoomScaleNormal="80" workbookViewId="0">
      <selection activeCell="N16" sqref="N16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7" ht="21.75" thickBot="1" x14ac:dyDescent="0.3">
      <c r="A1" s="119" t="s">
        <v>108</v>
      </c>
      <c r="B1" s="119"/>
      <c r="C1" s="119"/>
      <c r="D1" s="119"/>
      <c r="E1" s="119"/>
    </row>
    <row r="2" spans="1:17" ht="20.100000000000001" customHeight="1" x14ac:dyDescent="0.25">
      <c r="A2" s="136" t="s">
        <v>0</v>
      </c>
      <c r="B2" s="137"/>
      <c r="C2" s="55" t="s">
        <v>30</v>
      </c>
      <c r="D2" s="87" t="s">
        <v>31</v>
      </c>
      <c r="E2" s="87" t="s">
        <v>32</v>
      </c>
      <c r="F2" s="87" t="s">
        <v>50</v>
      </c>
      <c r="G2" s="87" t="s">
        <v>33</v>
      </c>
      <c r="H2" s="87" t="s">
        <v>34</v>
      </c>
      <c r="I2" s="87" t="s">
        <v>35</v>
      </c>
      <c r="J2" s="87" t="s">
        <v>36</v>
      </c>
      <c r="K2" s="87" t="s">
        <v>37</v>
      </c>
      <c r="L2" s="87" t="s">
        <v>38</v>
      </c>
      <c r="M2" s="87" t="s">
        <v>39</v>
      </c>
      <c r="N2" s="54" t="s">
        <v>40</v>
      </c>
      <c r="P2"/>
    </row>
    <row r="3" spans="1:17" ht="24.95" customHeight="1" x14ac:dyDescent="0.25">
      <c r="A3" s="114" t="s">
        <v>12</v>
      </c>
      <c r="B3" s="20" t="s">
        <v>29</v>
      </c>
      <c r="C3" s="27">
        <v>4</v>
      </c>
      <c r="D3" s="5">
        <v>90</v>
      </c>
      <c r="E3" s="5">
        <v>339</v>
      </c>
      <c r="F3" s="5">
        <v>19</v>
      </c>
      <c r="G3" s="5">
        <v>2</v>
      </c>
      <c r="H3" s="5">
        <v>3</v>
      </c>
      <c r="I3" s="5">
        <v>1</v>
      </c>
      <c r="J3" s="5">
        <v>7</v>
      </c>
      <c r="K3" s="5">
        <v>0</v>
      </c>
      <c r="L3" s="5">
        <v>0</v>
      </c>
      <c r="M3" s="5">
        <v>2</v>
      </c>
      <c r="N3" s="20">
        <v>0</v>
      </c>
      <c r="O3" s="10"/>
      <c r="P3"/>
      <c r="Q3" s="10"/>
    </row>
    <row r="4" spans="1:17" ht="24.95" customHeight="1" x14ac:dyDescent="0.25">
      <c r="A4" s="115"/>
      <c r="B4" s="20" t="s">
        <v>16</v>
      </c>
      <c r="C4" s="28">
        <f>C3/$K$17</f>
        <v>8.2815734989648039E-3</v>
      </c>
      <c r="D4" s="28">
        <f t="shared" ref="D4:N4" si="0">D3/$K$17</f>
        <v>0.18633540372670807</v>
      </c>
      <c r="E4" s="28">
        <f t="shared" si="0"/>
        <v>0.70186335403726707</v>
      </c>
      <c r="F4" s="28">
        <f t="shared" si="0"/>
        <v>3.9337474120082816E-2</v>
      </c>
      <c r="G4" s="28">
        <f t="shared" si="0"/>
        <v>4.140786749482402E-3</v>
      </c>
      <c r="H4" s="28">
        <f t="shared" si="0"/>
        <v>6.2111801242236021E-3</v>
      </c>
      <c r="I4" s="28">
        <f t="shared" si="0"/>
        <v>2.070393374741201E-3</v>
      </c>
      <c r="J4" s="28">
        <f t="shared" si="0"/>
        <v>1.4492753623188406E-2</v>
      </c>
      <c r="K4" s="37">
        <f t="shared" si="0"/>
        <v>0</v>
      </c>
      <c r="L4" s="37">
        <f t="shared" si="0"/>
        <v>0</v>
      </c>
      <c r="M4" s="37">
        <f t="shared" si="0"/>
        <v>4.140786749482402E-3</v>
      </c>
      <c r="N4" s="38">
        <f t="shared" si="0"/>
        <v>0</v>
      </c>
      <c r="O4" s="10"/>
      <c r="P4"/>
      <c r="Q4" s="10"/>
    </row>
    <row r="5" spans="1:17" ht="24.95" customHeight="1" x14ac:dyDescent="0.25">
      <c r="A5" s="114" t="s">
        <v>13</v>
      </c>
      <c r="B5" s="20" t="s">
        <v>29</v>
      </c>
      <c r="C5" s="27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0">
        <v>0</v>
      </c>
      <c r="O5" s="10"/>
      <c r="P5"/>
      <c r="Q5" s="10"/>
    </row>
    <row r="6" spans="1:17" ht="24.95" customHeight="1" x14ac:dyDescent="0.25">
      <c r="A6" s="115"/>
      <c r="B6" s="20" t="s">
        <v>16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9">
        <v>0</v>
      </c>
      <c r="O6" s="10"/>
      <c r="P6"/>
      <c r="Q6" s="10"/>
    </row>
    <row r="7" spans="1:17" ht="24.95" customHeight="1" x14ac:dyDescent="0.25">
      <c r="A7" s="114" t="s">
        <v>14</v>
      </c>
      <c r="B7" s="20" t="s">
        <v>29</v>
      </c>
      <c r="C7" s="27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20">
        <v>0</v>
      </c>
      <c r="O7" s="10"/>
      <c r="P7"/>
      <c r="Q7" s="10"/>
    </row>
    <row r="8" spans="1:17" ht="24.95" customHeight="1" thickBot="1" x14ac:dyDescent="0.3">
      <c r="A8" s="117"/>
      <c r="B8" s="32" t="s">
        <v>16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0">
        <v>0</v>
      </c>
      <c r="O8" s="10"/>
      <c r="P8"/>
      <c r="Q8" s="10"/>
    </row>
    <row r="9" spans="1:17" ht="20.100000000000001" customHeight="1" x14ac:dyDescent="0.25">
      <c r="A9" s="136" t="s">
        <v>0</v>
      </c>
      <c r="B9" s="137"/>
      <c r="C9" s="55" t="s">
        <v>41</v>
      </c>
      <c r="D9" s="87" t="s">
        <v>42</v>
      </c>
      <c r="E9" s="87" t="s">
        <v>43</v>
      </c>
      <c r="F9" s="87" t="s">
        <v>44</v>
      </c>
      <c r="G9" s="87" t="s">
        <v>45</v>
      </c>
      <c r="H9" s="87" t="s">
        <v>46</v>
      </c>
      <c r="I9" s="87" t="s">
        <v>47</v>
      </c>
      <c r="J9" s="87" t="s">
        <v>51</v>
      </c>
      <c r="K9" s="87" t="s">
        <v>48</v>
      </c>
      <c r="L9" s="54" t="s">
        <v>49</v>
      </c>
      <c r="M9" s="3"/>
      <c r="N9" s="3"/>
      <c r="O9" s="3"/>
      <c r="P9"/>
    </row>
    <row r="10" spans="1:17" ht="24.95" customHeight="1" x14ac:dyDescent="0.25">
      <c r="A10" s="114" t="s">
        <v>12</v>
      </c>
      <c r="B10" s="20" t="s">
        <v>29</v>
      </c>
      <c r="C10" s="27">
        <v>0</v>
      </c>
      <c r="D10" s="5">
        <v>1</v>
      </c>
      <c r="E10" s="5">
        <v>3</v>
      </c>
      <c r="F10" s="5">
        <v>0</v>
      </c>
      <c r="G10" s="5">
        <v>1</v>
      </c>
      <c r="H10" s="5">
        <v>3</v>
      </c>
      <c r="I10" s="5">
        <v>3</v>
      </c>
      <c r="J10" s="5">
        <v>1</v>
      </c>
      <c r="K10" s="5">
        <v>0</v>
      </c>
      <c r="L10" s="20">
        <v>0</v>
      </c>
      <c r="M10" s="36"/>
      <c r="N10" s="36"/>
      <c r="O10" s="3"/>
      <c r="P10"/>
    </row>
    <row r="11" spans="1:17" ht="24.95" customHeight="1" x14ac:dyDescent="0.25">
      <c r="A11" s="115"/>
      <c r="B11" s="20" t="s">
        <v>16</v>
      </c>
      <c r="C11" s="37">
        <f>C10/$K$17</f>
        <v>0</v>
      </c>
      <c r="D11" s="37">
        <f t="shared" ref="D11:L11" si="1">D10/$K$17</f>
        <v>2.070393374741201E-3</v>
      </c>
      <c r="E11" s="37">
        <f t="shared" si="1"/>
        <v>6.2111801242236021E-3</v>
      </c>
      <c r="F11" s="37">
        <f t="shared" si="1"/>
        <v>0</v>
      </c>
      <c r="G11" s="37">
        <f t="shared" si="1"/>
        <v>2.070393374741201E-3</v>
      </c>
      <c r="H11" s="37">
        <f t="shared" si="1"/>
        <v>6.2111801242236021E-3</v>
      </c>
      <c r="I11" s="37">
        <f t="shared" si="1"/>
        <v>6.2111801242236021E-3</v>
      </c>
      <c r="J11" s="37">
        <f t="shared" si="1"/>
        <v>2.070393374741201E-3</v>
      </c>
      <c r="K11" s="37">
        <f t="shared" si="1"/>
        <v>0</v>
      </c>
      <c r="L11" s="38">
        <f t="shared" si="1"/>
        <v>0</v>
      </c>
      <c r="M11" s="36"/>
      <c r="N11" s="36"/>
      <c r="O11" s="3"/>
      <c r="P11"/>
    </row>
    <row r="12" spans="1:17" ht="24.95" customHeight="1" x14ac:dyDescent="0.25">
      <c r="A12" s="114" t="s">
        <v>13</v>
      </c>
      <c r="B12" s="20" t="s">
        <v>29</v>
      </c>
      <c r="C12" s="2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0">
        <v>0</v>
      </c>
      <c r="M12" s="36"/>
      <c r="N12" s="36"/>
      <c r="O12" s="3"/>
      <c r="P12"/>
    </row>
    <row r="13" spans="1:17" ht="24.95" customHeight="1" x14ac:dyDescent="0.25">
      <c r="A13" s="115"/>
      <c r="B13" s="20" t="s">
        <v>16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36"/>
      <c r="N13" s="36"/>
      <c r="O13" s="3"/>
      <c r="P13"/>
    </row>
    <row r="14" spans="1:17" ht="24.95" customHeight="1" x14ac:dyDescent="0.25">
      <c r="A14" s="114" t="s">
        <v>14</v>
      </c>
      <c r="B14" s="20" t="s">
        <v>29</v>
      </c>
      <c r="C14" s="27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0">
        <v>0</v>
      </c>
      <c r="M14" s="36"/>
      <c r="N14" s="36"/>
      <c r="O14" s="3"/>
      <c r="P14"/>
    </row>
    <row r="15" spans="1:17" ht="24.95" customHeight="1" thickBot="1" x14ac:dyDescent="0.3">
      <c r="A15" s="117"/>
      <c r="B15" s="32" t="s">
        <v>16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6"/>
      <c r="N15" s="36"/>
      <c r="O15" s="3"/>
      <c r="P15"/>
    </row>
    <row r="16" spans="1:17" ht="78.75" x14ac:dyDescent="0.25">
      <c r="A16" s="136" t="s">
        <v>0</v>
      </c>
      <c r="B16" s="137"/>
      <c r="C16" s="64" t="s">
        <v>52</v>
      </c>
      <c r="D16" s="52" t="s">
        <v>53</v>
      </c>
      <c r="E16" s="87" t="s">
        <v>54</v>
      </c>
      <c r="F16" s="87" t="s">
        <v>55</v>
      </c>
      <c r="G16" s="87" t="s">
        <v>56</v>
      </c>
      <c r="H16" s="87" t="s">
        <v>57</v>
      </c>
      <c r="I16" s="87" t="s">
        <v>58</v>
      </c>
      <c r="J16" s="87" t="s">
        <v>59</v>
      </c>
      <c r="K16" s="54" t="s">
        <v>99</v>
      </c>
      <c r="L16" s="3"/>
      <c r="M16" s="3"/>
      <c r="N16" s="3"/>
      <c r="O16" s="3"/>
      <c r="P16"/>
    </row>
    <row r="17" spans="1:16" ht="24.95" customHeight="1" x14ac:dyDescent="0.25">
      <c r="A17" s="114" t="s">
        <v>12</v>
      </c>
      <c r="B17" s="20" t="s">
        <v>29</v>
      </c>
      <c r="C17" s="27">
        <v>1</v>
      </c>
      <c r="D17" s="5">
        <v>2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20">
        <f>SUM(C3:N3)+SUM(C10:L10)+SUM(C17:J17)</f>
        <v>483</v>
      </c>
      <c r="L17" s="36"/>
      <c r="M17" s="36"/>
      <c r="N17" s="36"/>
      <c r="O17" s="3"/>
      <c r="P17"/>
    </row>
    <row r="18" spans="1:16" ht="24.95" customHeight="1" x14ac:dyDescent="0.25">
      <c r="A18" s="115"/>
      <c r="B18" s="20" t="s">
        <v>16</v>
      </c>
      <c r="C18" s="37">
        <f>C17/$K$17</f>
        <v>2.070393374741201E-3</v>
      </c>
      <c r="D18" s="37">
        <f t="shared" ref="D18:J18" si="2">D17/$K$17</f>
        <v>4.140786749482402E-3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2.070393374741201E-3</v>
      </c>
      <c r="I18" s="37">
        <f t="shared" si="2"/>
        <v>0</v>
      </c>
      <c r="J18" s="37">
        <f t="shared" si="2"/>
        <v>0</v>
      </c>
      <c r="K18" s="19">
        <f>SUM(C4:N4)+SUM(C11:L11)+SUM(C18:J18)</f>
        <v>1</v>
      </c>
      <c r="L18" s="36"/>
      <c r="M18" s="36"/>
      <c r="N18" s="36"/>
      <c r="O18" s="3"/>
      <c r="P18"/>
    </row>
    <row r="19" spans="1:16" ht="24.95" customHeight="1" x14ac:dyDescent="0.25">
      <c r="A19" s="114" t="s">
        <v>13</v>
      </c>
      <c r="B19" s="20" t="s">
        <v>29</v>
      </c>
      <c r="C19" s="27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0">
        <f t="shared" ref="K19:K21" si="3">SUM(C5:N5)+SUM(C12:L12)+SUM(C19:J19)</f>
        <v>0</v>
      </c>
      <c r="L19" s="36"/>
      <c r="M19" s="36"/>
      <c r="N19" s="36"/>
      <c r="O19" s="3"/>
      <c r="P19"/>
    </row>
    <row r="20" spans="1:16" ht="24.95" customHeight="1" x14ac:dyDescent="0.25">
      <c r="A20" s="115"/>
      <c r="B20" s="20" t="s">
        <v>16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8">
        <v>0</v>
      </c>
      <c r="L20" s="36"/>
      <c r="M20" s="36"/>
      <c r="N20" s="36"/>
      <c r="O20" s="3"/>
      <c r="P20"/>
    </row>
    <row r="21" spans="1:16" ht="24.95" customHeight="1" x14ac:dyDescent="0.25">
      <c r="A21" s="114" t="s">
        <v>14</v>
      </c>
      <c r="B21" s="20" t="s">
        <v>29</v>
      </c>
      <c r="C21" s="27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20">
        <f t="shared" si="3"/>
        <v>0</v>
      </c>
      <c r="L21" s="36"/>
      <c r="M21" s="36"/>
      <c r="N21" s="36"/>
      <c r="O21" s="3"/>
      <c r="P21"/>
    </row>
    <row r="22" spans="1:16" ht="24.95" customHeight="1" thickBot="1" x14ac:dyDescent="0.3">
      <c r="A22" s="117"/>
      <c r="B22" s="32" t="s">
        <v>16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  <c r="L22" s="36"/>
      <c r="M22" s="36"/>
      <c r="N22" s="36"/>
      <c r="O22" s="3"/>
      <c r="P22"/>
    </row>
    <row r="23" spans="1:16" ht="16.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6"/>
      <c r="M23" s="36"/>
      <c r="N23" s="36"/>
      <c r="O23" s="3"/>
      <c r="P23"/>
    </row>
    <row r="24" spans="1:16" ht="16.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/>
    </row>
  </sheetData>
  <mergeCells count="13">
    <mergeCell ref="A1:E1"/>
    <mergeCell ref="A17:A18"/>
    <mergeCell ref="A19:A20"/>
    <mergeCell ref="A21:A22"/>
    <mergeCell ref="A2:B2"/>
    <mergeCell ref="A9:B9"/>
    <mergeCell ref="A16:B16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6"/>
  <sheetViews>
    <sheetView zoomScale="80" zoomScaleNormal="80" workbookViewId="0">
      <selection activeCell="N13" sqref="N13"/>
    </sheetView>
  </sheetViews>
  <sheetFormatPr defaultRowHeight="15.75" x14ac:dyDescent="0.25"/>
  <cols>
    <col min="1" max="2" width="10.625" style="1" customWidth="1"/>
    <col min="3" max="15" width="9" style="1"/>
    <col min="16" max="16" width="29.125" style="1" customWidth="1"/>
    <col min="17" max="16384" width="9" style="1"/>
  </cols>
  <sheetData>
    <row r="1" spans="1:19" ht="21.75" thickBot="1" x14ac:dyDescent="0.3">
      <c r="A1" s="119" t="s">
        <v>109</v>
      </c>
      <c r="B1" s="119"/>
      <c r="C1" s="119"/>
      <c r="D1" s="119"/>
      <c r="E1" s="119"/>
    </row>
    <row r="2" spans="1:19" ht="63" x14ac:dyDescent="0.25">
      <c r="A2" s="51" t="s">
        <v>0</v>
      </c>
      <c r="B2" s="54"/>
      <c r="C2" s="98" t="s">
        <v>111</v>
      </c>
      <c r="D2" s="52" t="s">
        <v>112</v>
      </c>
      <c r="E2" s="52" t="s">
        <v>113</v>
      </c>
      <c r="F2" s="52" t="s">
        <v>60</v>
      </c>
      <c r="G2" s="52" t="s">
        <v>61</v>
      </c>
      <c r="H2" s="52" t="s">
        <v>62</v>
      </c>
      <c r="I2" s="52" t="s">
        <v>63</v>
      </c>
      <c r="J2" s="52" t="s">
        <v>114</v>
      </c>
      <c r="K2" s="52" t="s">
        <v>115</v>
      </c>
      <c r="L2" s="65" t="s">
        <v>116</v>
      </c>
      <c r="P2"/>
      <c r="Q2"/>
      <c r="R2"/>
      <c r="S2"/>
    </row>
    <row r="3" spans="1:19" ht="24.95" customHeight="1" x14ac:dyDescent="0.25">
      <c r="A3" s="120" t="s">
        <v>12</v>
      </c>
      <c r="B3" s="20" t="s">
        <v>15</v>
      </c>
      <c r="C3" s="85">
        <v>6</v>
      </c>
      <c r="D3" s="5">
        <v>5</v>
      </c>
      <c r="E3" s="5">
        <v>9</v>
      </c>
      <c r="F3" s="5">
        <v>20</v>
      </c>
      <c r="G3" s="5">
        <v>43</v>
      </c>
      <c r="H3" s="5">
        <v>74</v>
      </c>
      <c r="I3" s="5">
        <v>54</v>
      </c>
      <c r="J3" s="5">
        <v>65</v>
      </c>
      <c r="K3" s="5">
        <v>41</v>
      </c>
      <c r="L3" s="20">
        <v>19</v>
      </c>
      <c r="P3"/>
      <c r="Q3"/>
      <c r="R3"/>
      <c r="S3"/>
    </row>
    <row r="4" spans="1:19" ht="24.95" customHeight="1" x14ac:dyDescent="0.25">
      <c r="A4" s="120"/>
      <c r="B4" s="20" t="s">
        <v>16</v>
      </c>
      <c r="C4" s="99">
        <f t="shared" ref="C4:L4" si="0">C3/$M$10</f>
        <v>1.2422360248447204E-2</v>
      </c>
      <c r="D4" s="28">
        <f t="shared" si="0"/>
        <v>1.0351966873706004E-2</v>
      </c>
      <c r="E4" s="28">
        <f t="shared" si="0"/>
        <v>1.8633540372670808E-2</v>
      </c>
      <c r="F4" s="28">
        <f t="shared" si="0"/>
        <v>4.1407867494824016E-2</v>
      </c>
      <c r="G4" s="28">
        <f t="shared" si="0"/>
        <v>8.9026915113871632E-2</v>
      </c>
      <c r="H4" s="28">
        <f t="shared" si="0"/>
        <v>0.15320910973084886</v>
      </c>
      <c r="I4" s="28">
        <f t="shared" si="0"/>
        <v>0.11180124223602485</v>
      </c>
      <c r="J4" s="28">
        <f t="shared" si="0"/>
        <v>0.13457556935817805</v>
      </c>
      <c r="K4" s="28">
        <f t="shared" si="0"/>
        <v>8.4886128364389232E-2</v>
      </c>
      <c r="L4" s="29">
        <f t="shared" si="0"/>
        <v>3.9337474120082816E-2</v>
      </c>
      <c r="P4"/>
      <c r="Q4"/>
      <c r="R4"/>
      <c r="S4"/>
    </row>
    <row r="5" spans="1:19" ht="24.95" customHeight="1" x14ac:dyDescent="0.25">
      <c r="A5" s="120" t="s">
        <v>13</v>
      </c>
      <c r="B5" s="20" t="s">
        <v>15</v>
      </c>
      <c r="C5" s="8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0">
        <v>0</v>
      </c>
      <c r="P5"/>
      <c r="Q5"/>
      <c r="R5"/>
      <c r="S5"/>
    </row>
    <row r="6" spans="1:19" ht="24.95" customHeight="1" x14ac:dyDescent="0.25">
      <c r="A6" s="120"/>
      <c r="B6" s="20" t="s">
        <v>16</v>
      </c>
      <c r="C6" s="10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1">
        <v>0</v>
      </c>
      <c r="P6"/>
      <c r="Q6"/>
      <c r="R6"/>
      <c r="S6"/>
    </row>
    <row r="7" spans="1:19" ht="24.95" customHeight="1" x14ac:dyDescent="0.25">
      <c r="A7" s="120" t="s">
        <v>14</v>
      </c>
      <c r="B7" s="20" t="s">
        <v>15</v>
      </c>
      <c r="C7" s="8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0">
        <v>0</v>
      </c>
      <c r="P7"/>
      <c r="Q7"/>
      <c r="R7"/>
      <c r="S7"/>
    </row>
    <row r="8" spans="1:19" ht="24.95" customHeight="1" thickBot="1" x14ac:dyDescent="0.3">
      <c r="A8" s="121"/>
      <c r="B8" s="32" t="s">
        <v>16</v>
      </c>
      <c r="C8" s="101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3">
        <v>0</v>
      </c>
      <c r="P8"/>
      <c r="Q8"/>
      <c r="R8"/>
      <c r="S8"/>
    </row>
    <row r="9" spans="1:19" ht="63" x14ac:dyDescent="0.25">
      <c r="A9" s="66" t="s">
        <v>0</v>
      </c>
      <c r="B9" s="63"/>
      <c r="C9" s="98" t="s">
        <v>117</v>
      </c>
      <c r="D9" s="52" t="s">
        <v>118</v>
      </c>
      <c r="E9" s="52" t="s">
        <v>119</v>
      </c>
      <c r="F9" s="52" t="s">
        <v>120</v>
      </c>
      <c r="G9" s="52" t="s">
        <v>121</v>
      </c>
      <c r="H9" s="52" t="s">
        <v>122</v>
      </c>
      <c r="I9" s="52" t="s">
        <v>123</v>
      </c>
      <c r="J9" s="52" t="s">
        <v>124</v>
      </c>
      <c r="K9" s="52" t="s">
        <v>176</v>
      </c>
      <c r="L9" s="52" t="s">
        <v>102</v>
      </c>
      <c r="M9" s="54" t="s">
        <v>103</v>
      </c>
      <c r="P9"/>
      <c r="Q9"/>
      <c r="R9"/>
      <c r="S9"/>
    </row>
    <row r="10" spans="1:19" ht="24.95" customHeight="1" x14ac:dyDescent="0.25">
      <c r="A10" s="120" t="s">
        <v>12</v>
      </c>
      <c r="B10" s="20" t="s">
        <v>15</v>
      </c>
      <c r="C10" s="85">
        <v>45</v>
      </c>
      <c r="D10" s="5">
        <v>29</v>
      </c>
      <c r="E10" s="5">
        <v>22</v>
      </c>
      <c r="F10" s="5">
        <v>22</v>
      </c>
      <c r="G10" s="5">
        <v>11</v>
      </c>
      <c r="H10" s="5">
        <v>1</v>
      </c>
      <c r="I10" s="5">
        <v>5</v>
      </c>
      <c r="J10" s="5">
        <v>0</v>
      </c>
      <c r="K10" s="5">
        <v>1</v>
      </c>
      <c r="L10" s="5">
        <v>11</v>
      </c>
      <c r="M10" s="20">
        <f t="shared" ref="M10:M14" si="1">SUM(C3:L3)+SUM(C10:L10)</f>
        <v>483</v>
      </c>
      <c r="N10" s="10"/>
      <c r="P10"/>
      <c r="Q10"/>
      <c r="R10"/>
      <c r="S10"/>
    </row>
    <row r="11" spans="1:19" ht="24.95" customHeight="1" x14ac:dyDescent="0.25">
      <c r="A11" s="120"/>
      <c r="B11" s="20" t="s">
        <v>16</v>
      </c>
      <c r="C11" s="99">
        <f t="shared" ref="C11:L11" si="2">C10/$M$10</f>
        <v>9.3167701863354033E-2</v>
      </c>
      <c r="D11" s="28">
        <f t="shared" si="2"/>
        <v>6.0041407867494824E-2</v>
      </c>
      <c r="E11" s="28">
        <f t="shared" si="2"/>
        <v>4.5548654244306416E-2</v>
      </c>
      <c r="F11" s="28">
        <f t="shared" si="2"/>
        <v>4.5548654244306416E-2</v>
      </c>
      <c r="G11" s="28">
        <f t="shared" si="2"/>
        <v>2.2774327122153208E-2</v>
      </c>
      <c r="H11" s="30">
        <f t="shared" si="2"/>
        <v>2.070393374741201E-3</v>
      </c>
      <c r="I11" s="30">
        <f t="shared" si="2"/>
        <v>1.0351966873706004E-2</v>
      </c>
      <c r="J11" s="28">
        <f t="shared" si="2"/>
        <v>0</v>
      </c>
      <c r="K11" s="28">
        <f t="shared" si="2"/>
        <v>2.070393374741201E-3</v>
      </c>
      <c r="L11" s="28">
        <f t="shared" si="2"/>
        <v>2.2774327122153208E-2</v>
      </c>
      <c r="M11" s="35">
        <f t="shared" si="1"/>
        <v>1</v>
      </c>
      <c r="N11" s="10"/>
      <c r="P11"/>
      <c r="Q11"/>
      <c r="R11"/>
      <c r="S11"/>
    </row>
    <row r="12" spans="1:19" ht="24.95" customHeight="1" x14ac:dyDescent="0.25">
      <c r="A12" s="120" t="s">
        <v>13</v>
      </c>
      <c r="B12" s="20" t="s">
        <v>15</v>
      </c>
      <c r="C12" s="8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20">
        <v>0</v>
      </c>
      <c r="N12" s="10"/>
      <c r="P12"/>
      <c r="Q12"/>
      <c r="R12"/>
      <c r="S12"/>
    </row>
    <row r="13" spans="1:19" ht="24.95" customHeight="1" x14ac:dyDescent="0.25">
      <c r="A13" s="120"/>
      <c r="B13" s="20" t="s">
        <v>16</v>
      </c>
      <c r="C13" s="99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10"/>
      <c r="P13"/>
      <c r="Q13"/>
      <c r="R13"/>
      <c r="S13"/>
    </row>
    <row r="14" spans="1:19" ht="24.95" customHeight="1" x14ac:dyDescent="0.25">
      <c r="A14" s="120" t="s">
        <v>14</v>
      </c>
      <c r="B14" s="20" t="s">
        <v>15</v>
      </c>
      <c r="C14" s="8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20">
        <f t="shared" si="1"/>
        <v>0</v>
      </c>
      <c r="N14" s="10"/>
      <c r="P14"/>
      <c r="Q14"/>
      <c r="R14"/>
      <c r="S14"/>
    </row>
    <row r="15" spans="1:19" ht="24.95" customHeight="1" thickBot="1" x14ac:dyDescent="0.3">
      <c r="A15" s="121"/>
      <c r="B15" s="32" t="s">
        <v>16</v>
      </c>
      <c r="C15" s="104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10"/>
      <c r="P15"/>
      <c r="Q15"/>
      <c r="R15"/>
      <c r="S15"/>
    </row>
    <row r="16" spans="1:19" ht="16.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/>
      <c r="Q16"/>
      <c r="R16"/>
      <c r="S16"/>
    </row>
    <row r="17" spans="1:19" ht="16.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P17"/>
      <c r="Q17"/>
      <c r="R17"/>
      <c r="S17"/>
    </row>
    <row r="18" spans="1:19" ht="16.5" x14ac:dyDescent="0.25">
      <c r="P18"/>
      <c r="Q18"/>
      <c r="R18"/>
      <c r="S18"/>
    </row>
    <row r="19" spans="1:19" ht="16.5" x14ac:dyDescent="0.25">
      <c r="P19"/>
      <c r="Q19"/>
      <c r="R19"/>
      <c r="S19"/>
    </row>
    <row r="20" spans="1:19" ht="16.5" x14ac:dyDescent="0.25">
      <c r="P20"/>
      <c r="Q20"/>
      <c r="R20"/>
      <c r="S20"/>
    </row>
    <row r="21" spans="1:19" ht="16.5" x14ac:dyDescent="0.25">
      <c r="P21"/>
      <c r="Q21"/>
      <c r="R21"/>
      <c r="S21"/>
    </row>
    <row r="22" spans="1:19" ht="16.5" x14ac:dyDescent="0.25">
      <c r="P22"/>
      <c r="Q22"/>
      <c r="R22"/>
      <c r="S22"/>
    </row>
    <row r="23" spans="1:19" ht="16.5" x14ac:dyDescent="0.25">
      <c r="P23"/>
      <c r="Q23"/>
      <c r="R23"/>
      <c r="S23"/>
    </row>
    <row r="24" spans="1:19" ht="16.5" x14ac:dyDescent="0.25">
      <c r="P24"/>
      <c r="Q24"/>
      <c r="R24"/>
      <c r="S24"/>
    </row>
    <row r="25" spans="1:19" ht="16.5" x14ac:dyDescent="0.25">
      <c r="P25"/>
      <c r="Q25"/>
      <c r="R25"/>
      <c r="S25"/>
    </row>
    <row r="26" spans="1:19" ht="16.5" x14ac:dyDescent="0.25">
      <c r="P26"/>
      <c r="Q26"/>
      <c r="R26"/>
      <c r="S26"/>
    </row>
    <row r="27" spans="1:19" ht="16.5" x14ac:dyDescent="0.25">
      <c r="P27"/>
      <c r="Q27"/>
      <c r="R27"/>
      <c r="S27"/>
    </row>
    <row r="28" spans="1:19" ht="16.5" x14ac:dyDescent="0.25">
      <c r="P28"/>
      <c r="Q28"/>
      <c r="R28"/>
      <c r="S28"/>
    </row>
    <row r="29" spans="1:19" ht="16.5" x14ac:dyDescent="0.25">
      <c r="P29"/>
      <c r="Q29"/>
      <c r="R29"/>
      <c r="S29"/>
    </row>
    <row r="30" spans="1:19" ht="16.5" x14ac:dyDescent="0.25">
      <c r="P30"/>
      <c r="Q30"/>
      <c r="R30"/>
      <c r="S30"/>
    </row>
    <row r="31" spans="1:19" ht="16.5" x14ac:dyDescent="0.25">
      <c r="P31"/>
      <c r="Q31"/>
      <c r="R31"/>
      <c r="S31"/>
    </row>
    <row r="32" spans="1:19" ht="16.5" x14ac:dyDescent="0.25">
      <c r="P32"/>
      <c r="Q32"/>
      <c r="R32"/>
      <c r="S32"/>
    </row>
    <row r="33" spans="16:19" ht="16.5" x14ac:dyDescent="0.25">
      <c r="P33"/>
      <c r="Q33"/>
      <c r="R33"/>
      <c r="S33"/>
    </row>
    <row r="34" spans="16:19" ht="16.5" x14ac:dyDescent="0.25">
      <c r="P34"/>
      <c r="Q34"/>
      <c r="R34"/>
      <c r="S34"/>
    </row>
    <row r="35" spans="16:19" ht="16.5" x14ac:dyDescent="0.25">
      <c r="P35"/>
      <c r="Q35"/>
      <c r="R35"/>
      <c r="S35"/>
    </row>
    <row r="36" spans="16:19" ht="16.5" x14ac:dyDescent="0.25">
      <c r="P36"/>
      <c r="Q36"/>
      <c r="R36"/>
      <c r="S36"/>
    </row>
  </sheetData>
  <mergeCells count="7">
    <mergeCell ref="A1:E1"/>
    <mergeCell ref="A14:A15"/>
    <mergeCell ref="A3:A4"/>
    <mergeCell ref="A5:A6"/>
    <mergeCell ref="A7:A8"/>
    <mergeCell ref="A10:A11"/>
    <mergeCell ref="A12:A13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5"/>
  <sheetViews>
    <sheetView topLeftCell="B1" zoomScale="60" zoomScaleNormal="60" workbookViewId="0">
      <selection activeCell="L19" sqref="L18:L19"/>
    </sheetView>
  </sheetViews>
  <sheetFormatPr defaultRowHeight="15.75" x14ac:dyDescent="0.25"/>
  <cols>
    <col min="1" max="2" width="10.625" style="1" customWidth="1"/>
    <col min="3" max="12" width="15.625" style="1" customWidth="1"/>
    <col min="13" max="16384" width="9" style="1"/>
  </cols>
  <sheetData>
    <row r="1" spans="1:15" ht="21.75" thickBot="1" x14ac:dyDescent="0.3">
      <c r="A1" s="71" t="s">
        <v>146</v>
      </c>
      <c r="B1" s="71"/>
      <c r="C1" s="71"/>
      <c r="D1" s="71"/>
      <c r="E1" s="71"/>
    </row>
    <row r="2" spans="1:15" ht="24.95" customHeight="1" x14ac:dyDescent="0.25">
      <c r="A2" s="51" t="s">
        <v>0</v>
      </c>
      <c r="B2" s="91"/>
      <c r="C2" s="86" t="s">
        <v>147</v>
      </c>
      <c r="D2" s="87" t="s">
        <v>148</v>
      </c>
      <c r="E2" s="87" t="s">
        <v>149</v>
      </c>
      <c r="F2" s="87" t="s">
        <v>150</v>
      </c>
      <c r="G2" s="87" t="s">
        <v>151</v>
      </c>
      <c r="H2" s="54" t="s">
        <v>99</v>
      </c>
      <c r="J2"/>
    </row>
    <row r="3" spans="1:15" ht="24.95" customHeight="1" x14ac:dyDescent="0.25">
      <c r="A3" s="120" t="s">
        <v>12</v>
      </c>
      <c r="B3" s="94" t="s">
        <v>29</v>
      </c>
      <c r="C3" s="85">
        <v>119</v>
      </c>
      <c r="D3" s="5">
        <v>309</v>
      </c>
      <c r="E3" s="5">
        <v>38</v>
      </c>
      <c r="F3" s="5">
        <v>9</v>
      </c>
      <c r="G3" s="5">
        <v>8</v>
      </c>
      <c r="H3" s="20">
        <f>SUM(C3:G3)</f>
        <v>483</v>
      </c>
      <c r="I3" s="10"/>
      <c r="J3"/>
    </row>
    <row r="4" spans="1:15" ht="24.95" customHeight="1" x14ac:dyDescent="0.25">
      <c r="A4" s="120"/>
      <c r="B4" s="94" t="s">
        <v>16</v>
      </c>
      <c r="C4" s="99">
        <f>C3/$H$3</f>
        <v>0.24637681159420291</v>
      </c>
      <c r="D4" s="18">
        <f t="shared" ref="D4:G4" si="0">D3/$H$3</f>
        <v>0.63975155279503104</v>
      </c>
      <c r="E4" s="18">
        <f t="shared" si="0"/>
        <v>7.8674948240165632E-2</v>
      </c>
      <c r="F4" s="18">
        <f t="shared" si="0"/>
        <v>1.8633540372670808E-2</v>
      </c>
      <c r="G4" s="18">
        <f t="shared" si="0"/>
        <v>1.6563146997929608E-2</v>
      </c>
      <c r="H4" s="19">
        <f t="shared" ref="H4" si="1">SUM(C4:G4)</f>
        <v>1</v>
      </c>
      <c r="I4" s="10"/>
      <c r="J4"/>
    </row>
    <row r="5" spans="1:15" ht="24.95" customHeight="1" x14ac:dyDescent="0.25">
      <c r="A5" s="120" t="s">
        <v>13</v>
      </c>
      <c r="B5" s="94" t="s">
        <v>29</v>
      </c>
      <c r="C5" s="85">
        <v>0</v>
      </c>
      <c r="D5" s="5">
        <v>0</v>
      </c>
      <c r="E5" s="5">
        <v>0</v>
      </c>
      <c r="F5" s="5">
        <v>0</v>
      </c>
      <c r="G5" s="5">
        <v>0</v>
      </c>
      <c r="H5" s="20">
        <v>0</v>
      </c>
      <c r="I5" s="10"/>
      <c r="J5"/>
    </row>
    <row r="6" spans="1:15" ht="24.95" customHeight="1" x14ac:dyDescent="0.25">
      <c r="A6" s="120"/>
      <c r="B6" s="94" t="s">
        <v>16</v>
      </c>
      <c r="C6" s="99">
        <v>0</v>
      </c>
      <c r="D6" s="18">
        <v>0</v>
      </c>
      <c r="E6" s="18">
        <v>0</v>
      </c>
      <c r="F6" s="18">
        <v>0</v>
      </c>
      <c r="G6" s="18">
        <v>0</v>
      </c>
      <c r="H6" s="12">
        <v>0</v>
      </c>
      <c r="I6" s="10"/>
      <c r="J6"/>
    </row>
    <row r="7" spans="1:15" ht="24.95" customHeight="1" x14ac:dyDescent="0.25">
      <c r="A7" s="120" t="s">
        <v>14</v>
      </c>
      <c r="B7" s="94" t="s">
        <v>29</v>
      </c>
      <c r="C7" s="85">
        <v>0</v>
      </c>
      <c r="D7" s="5">
        <v>0</v>
      </c>
      <c r="E7" s="5">
        <v>0</v>
      </c>
      <c r="F7" s="5">
        <v>0</v>
      </c>
      <c r="G7" s="5">
        <v>0</v>
      </c>
      <c r="H7" s="20">
        <v>0</v>
      </c>
      <c r="I7" s="10"/>
      <c r="J7"/>
    </row>
    <row r="8" spans="1:15" ht="24.95" customHeight="1" thickBot="1" x14ac:dyDescent="0.3">
      <c r="A8" s="121"/>
      <c r="B8" s="105" t="s">
        <v>16</v>
      </c>
      <c r="C8" s="104">
        <v>0</v>
      </c>
      <c r="D8" s="23">
        <v>0</v>
      </c>
      <c r="E8" s="23">
        <v>0</v>
      </c>
      <c r="F8" s="23">
        <v>0</v>
      </c>
      <c r="G8" s="23">
        <v>0</v>
      </c>
      <c r="H8" s="43">
        <v>0</v>
      </c>
      <c r="I8" s="10"/>
      <c r="J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4" spans="1:15" s="70" customFormat="1" ht="21.75" thickBot="1" x14ac:dyDescent="0.3">
      <c r="A14" s="71" t="s">
        <v>152</v>
      </c>
      <c r="B14" s="71"/>
      <c r="C14" s="71"/>
      <c r="D14" s="71"/>
    </row>
    <row r="15" spans="1:15" ht="31.5" x14ac:dyDescent="0.25">
      <c r="A15" s="51" t="s">
        <v>0</v>
      </c>
      <c r="B15" s="53"/>
      <c r="C15" s="52" t="s">
        <v>153</v>
      </c>
      <c r="D15" s="52" t="s">
        <v>154</v>
      </c>
      <c r="E15" s="52" t="s">
        <v>155</v>
      </c>
      <c r="F15" s="52" t="s">
        <v>156</v>
      </c>
      <c r="G15" s="52" t="s">
        <v>157</v>
      </c>
      <c r="H15" s="52" t="s">
        <v>158</v>
      </c>
      <c r="I15" s="52" t="s">
        <v>159</v>
      </c>
      <c r="J15" s="52" t="s">
        <v>160</v>
      </c>
      <c r="K15" s="52" t="s">
        <v>161</v>
      </c>
      <c r="L15" s="52" t="s">
        <v>162</v>
      </c>
      <c r="M15" s="87" t="s">
        <v>99</v>
      </c>
      <c r="O15"/>
    </row>
    <row r="16" spans="1:15" ht="24.95" customHeight="1" x14ac:dyDescent="0.25">
      <c r="A16" s="120" t="s">
        <v>12</v>
      </c>
      <c r="B16" s="5" t="s">
        <v>29</v>
      </c>
      <c r="C16" s="5">
        <v>302</v>
      </c>
      <c r="D16" s="5">
        <v>180</v>
      </c>
      <c r="E16" s="5">
        <v>245</v>
      </c>
      <c r="F16" s="5">
        <v>160</v>
      </c>
      <c r="G16" s="5">
        <v>33</v>
      </c>
      <c r="H16" s="5">
        <v>22</v>
      </c>
      <c r="I16" s="5">
        <v>8</v>
      </c>
      <c r="J16" s="5">
        <v>11</v>
      </c>
      <c r="K16" s="5">
        <v>7</v>
      </c>
      <c r="L16" s="5">
        <v>2</v>
      </c>
      <c r="M16" s="5">
        <f>SUM(C16:L16)</f>
        <v>970</v>
      </c>
      <c r="N16" s="10"/>
      <c r="O16"/>
    </row>
    <row r="17" spans="1:15" ht="24.95" customHeight="1" x14ac:dyDescent="0.25">
      <c r="A17" s="120"/>
      <c r="B17" s="5" t="s">
        <v>16</v>
      </c>
      <c r="C17" s="18">
        <f>C16/$M$16</f>
        <v>0.31134020618556701</v>
      </c>
      <c r="D17" s="18">
        <f t="shared" ref="D17:L17" si="2">D16/$M$16</f>
        <v>0.18556701030927836</v>
      </c>
      <c r="E17" s="18">
        <f t="shared" si="2"/>
        <v>0.25257731958762886</v>
      </c>
      <c r="F17" s="18">
        <f t="shared" si="2"/>
        <v>0.16494845360824742</v>
      </c>
      <c r="G17" s="18">
        <f t="shared" si="2"/>
        <v>3.4020618556701028E-2</v>
      </c>
      <c r="H17" s="18">
        <f t="shared" si="2"/>
        <v>2.268041237113402E-2</v>
      </c>
      <c r="I17" s="18">
        <f t="shared" si="2"/>
        <v>8.2474226804123713E-3</v>
      </c>
      <c r="J17" s="18">
        <f t="shared" si="2"/>
        <v>1.134020618556701E-2</v>
      </c>
      <c r="K17" s="18">
        <f t="shared" si="2"/>
        <v>7.2164948453608251E-3</v>
      </c>
      <c r="L17" s="18">
        <f t="shared" si="2"/>
        <v>2.0618556701030928E-3</v>
      </c>
      <c r="M17" s="26">
        <f t="shared" ref="M17:M20" si="3">SUM(C17:L17)</f>
        <v>0.99999999999999989</v>
      </c>
      <c r="N17" s="10"/>
      <c r="O17"/>
    </row>
    <row r="18" spans="1:15" ht="24.95" customHeight="1" x14ac:dyDescent="0.25">
      <c r="A18" s="120" t="s">
        <v>13</v>
      </c>
      <c r="B18" s="5" t="s">
        <v>29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0"/>
      <c r="O18"/>
    </row>
    <row r="19" spans="1:15" ht="24.95" customHeight="1" x14ac:dyDescent="0.25">
      <c r="A19" s="120"/>
      <c r="B19" s="5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0"/>
      <c r="O19"/>
    </row>
    <row r="20" spans="1:15" ht="24.95" customHeight="1" x14ac:dyDescent="0.25">
      <c r="A20" s="120" t="s">
        <v>14</v>
      </c>
      <c r="B20" s="5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3"/>
        <v>0</v>
      </c>
      <c r="N20" s="10"/>
      <c r="O20"/>
    </row>
    <row r="21" spans="1:15" ht="24.95" customHeight="1" thickBot="1" x14ac:dyDescent="0.3">
      <c r="A21" s="121"/>
      <c r="B21" s="22" t="s">
        <v>16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10"/>
      <c r="O21"/>
    </row>
    <row r="22" spans="1:15" ht="16.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/>
    </row>
    <row r="23" spans="1:15" ht="16.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</row>
    <row r="24" spans="1:15" ht="16.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/>
    </row>
    <row r="25" spans="1:15" ht="16.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/>
    </row>
  </sheetData>
  <mergeCells count="6">
    <mergeCell ref="A20:A21"/>
    <mergeCell ref="A3:A4"/>
    <mergeCell ref="A5:A6"/>
    <mergeCell ref="A7:A8"/>
    <mergeCell ref="A16:A17"/>
    <mergeCell ref="A18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35"/>
  <sheetViews>
    <sheetView topLeftCell="D1" zoomScale="80" zoomScaleNormal="80" workbookViewId="0">
      <selection activeCell="Q14" sqref="Q14"/>
    </sheetView>
  </sheetViews>
  <sheetFormatPr defaultRowHeight="15.75" x14ac:dyDescent="0.25"/>
  <cols>
    <col min="1" max="2" width="10.625" style="1" customWidth="1"/>
    <col min="3" max="3" width="14" style="1" customWidth="1"/>
    <col min="4" max="4" width="12.875" style="1" customWidth="1"/>
    <col min="5" max="18" width="8.625" style="1" customWidth="1"/>
    <col min="19" max="16384" width="9" style="1"/>
  </cols>
  <sheetData>
    <row r="1" spans="1:20" ht="24" thickBot="1" x14ac:dyDescent="0.3">
      <c r="A1" s="138" t="s">
        <v>110</v>
      </c>
      <c r="B1" s="138"/>
      <c r="C1" s="138"/>
      <c r="D1" s="138"/>
      <c r="E1" s="138"/>
      <c r="F1" s="138"/>
    </row>
    <row r="2" spans="1:20" ht="200.1" customHeight="1" x14ac:dyDescent="0.25">
      <c r="A2" s="81" t="s">
        <v>64</v>
      </c>
      <c r="B2" s="82"/>
      <c r="C2" s="67" t="s">
        <v>65</v>
      </c>
      <c r="D2" s="67" t="s">
        <v>66</v>
      </c>
      <c r="E2" s="67" t="s">
        <v>67</v>
      </c>
      <c r="F2" s="67" t="s">
        <v>68</v>
      </c>
      <c r="G2" s="67" t="s">
        <v>69</v>
      </c>
      <c r="H2" s="67" t="s">
        <v>70</v>
      </c>
      <c r="I2" s="67" t="s">
        <v>71</v>
      </c>
      <c r="J2" s="67" t="s">
        <v>73</v>
      </c>
      <c r="K2" s="68" t="s">
        <v>72</v>
      </c>
      <c r="L2" s="67" t="s">
        <v>74</v>
      </c>
      <c r="M2" s="67" t="s">
        <v>75</v>
      </c>
      <c r="N2" s="67" t="s">
        <v>76</v>
      </c>
      <c r="O2" s="67" t="s">
        <v>77</v>
      </c>
      <c r="P2" s="67" t="s">
        <v>78</v>
      </c>
      <c r="Q2" s="67" t="s">
        <v>79</v>
      </c>
      <c r="R2" s="69" t="s">
        <v>11</v>
      </c>
    </row>
    <row r="3" spans="1:20" ht="24.95" customHeight="1" x14ac:dyDescent="0.25">
      <c r="A3" s="120" t="s">
        <v>12</v>
      </c>
      <c r="B3" s="5" t="s">
        <v>29</v>
      </c>
      <c r="C3" s="5">
        <v>16</v>
      </c>
      <c r="D3" s="5">
        <v>1</v>
      </c>
      <c r="E3" s="5">
        <v>3</v>
      </c>
      <c r="F3" s="5">
        <v>1</v>
      </c>
      <c r="G3" s="5">
        <v>3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f>SUM(C3:Q3)</f>
        <v>24</v>
      </c>
      <c r="S3" s="10"/>
      <c r="T3" s="10"/>
    </row>
    <row r="4" spans="1:20" ht="24.95" customHeight="1" x14ac:dyDescent="0.25">
      <c r="A4" s="120"/>
      <c r="B4" s="5" t="s">
        <v>16</v>
      </c>
      <c r="C4" s="18">
        <f>C3/$R$3</f>
        <v>0.66666666666666663</v>
      </c>
      <c r="D4" s="18">
        <f t="shared" ref="D4:Q4" si="0">D3/$R$3</f>
        <v>4.1666666666666664E-2</v>
      </c>
      <c r="E4" s="26">
        <f t="shared" si="0"/>
        <v>0.125</v>
      </c>
      <c r="F4" s="26">
        <f t="shared" si="0"/>
        <v>4.1666666666666664E-2</v>
      </c>
      <c r="G4" s="26">
        <f t="shared" si="0"/>
        <v>0.125</v>
      </c>
      <c r="H4" s="26">
        <f t="shared" si="0"/>
        <v>0</v>
      </c>
      <c r="I4" s="26">
        <f t="shared" si="0"/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18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26">
        <f t="shared" ref="R4:R7" si="1">SUM(C4:Q4)</f>
        <v>0.99999999999999989</v>
      </c>
      <c r="S4" s="10"/>
      <c r="T4" s="10"/>
    </row>
    <row r="5" spans="1:20" ht="24.95" customHeight="1" x14ac:dyDescent="0.25">
      <c r="A5" s="120" t="s">
        <v>13</v>
      </c>
      <c r="B5" s="5" t="s">
        <v>29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1"/>
        <v>0</v>
      </c>
      <c r="S5" s="10"/>
      <c r="T5" s="10"/>
    </row>
    <row r="6" spans="1:20" ht="24.95" customHeight="1" x14ac:dyDescent="0.25">
      <c r="A6" s="120"/>
      <c r="B6" s="5" t="s">
        <v>16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0"/>
      <c r="T6" s="10"/>
    </row>
    <row r="7" spans="1:20" ht="24.95" customHeight="1" x14ac:dyDescent="0.25">
      <c r="A7" s="120" t="s">
        <v>14</v>
      </c>
      <c r="B7" s="5" t="s">
        <v>29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1"/>
        <v>0</v>
      </c>
      <c r="S7" s="10"/>
      <c r="T7" s="10"/>
    </row>
    <row r="8" spans="1:20" ht="24.95" customHeight="1" thickBot="1" x14ac:dyDescent="0.3">
      <c r="A8" s="121"/>
      <c r="B8" s="22" t="s">
        <v>16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0"/>
      <c r="T8" s="10"/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6.5" x14ac:dyDescent="0.25">
      <c r="A12" s="10"/>
      <c r="B12" s="10"/>
      <c r="C12"/>
      <c r="D12"/>
      <c r="E12"/>
      <c r="F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6.5" x14ac:dyDescent="0.25">
      <c r="A13" s="10"/>
      <c r="B13" s="10"/>
      <c r="C13"/>
      <c r="D13"/>
      <c r="E13"/>
      <c r="F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6.5" x14ac:dyDescent="0.25">
      <c r="A14" s="10"/>
      <c r="B14" s="10"/>
      <c r="C14"/>
      <c r="D14"/>
      <c r="E14"/>
      <c r="F1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6.5" x14ac:dyDescent="0.25">
      <c r="A15" s="10"/>
      <c r="B15" s="10"/>
      <c r="C15"/>
      <c r="D15"/>
      <c r="E15"/>
      <c r="F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6.5" x14ac:dyDescent="0.25">
      <c r="A16" s="10"/>
      <c r="B16" s="10"/>
      <c r="C16"/>
      <c r="D16"/>
      <c r="E16"/>
      <c r="F1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3:6" ht="16.5" x14ac:dyDescent="0.25">
      <c r="C17"/>
      <c r="D17"/>
      <c r="E17"/>
      <c r="F17"/>
    </row>
    <row r="18" spans="3:6" ht="16.5" x14ac:dyDescent="0.25">
      <c r="C18"/>
      <c r="D18"/>
      <c r="E18"/>
      <c r="F18"/>
    </row>
    <row r="19" spans="3:6" ht="16.5" x14ac:dyDescent="0.25">
      <c r="C19"/>
      <c r="D19"/>
      <c r="E19"/>
      <c r="F19"/>
    </row>
    <row r="20" spans="3:6" ht="16.5" x14ac:dyDescent="0.25">
      <c r="C20"/>
      <c r="D20"/>
      <c r="E20"/>
      <c r="F20"/>
    </row>
    <row r="21" spans="3:6" ht="16.5" x14ac:dyDescent="0.25">
      <c r="C21"/>
      <c r="D21"/>
      <c r="E21"/>
      <c r="F21"/>
    </row>
    <row r="22" spans="3:6" ht="16.5" x14ac:dyDescent="0.25">
      <c r="C22"/>
      <c r="D22"/>
      <c r="E22"/>
      <c r="F22"/>
    </row>
    <row r="23" spans="3:6" ht="16.5" x14ac:dyDescent="0.25">
      <c r="C23"/>
      <c r="D23"/>
      <c r="E23"/>
      <c r="F23"/>
    </row>
    <row r="24" spans="3:6" ht="16.5" x14ac:dyDescent="0.25">
      <c r="C24"/>
      <c r="D24"/>
      <c r="E24"/>
      <c r="F24"/>
    </row>
    <row r="25" spans="3:6" ht="16.5" x14ac:dyDescent="0.25">
      <c r="C25"/>
      <c r="D25"/>
      <c r="E25"/>
      <c r="F25"/>
    </row>
    <row r="26" spans="3:6" ht="16.5" x14ac:dyDescent="0.25">
      <c r="C26"/>
      <c r="D26"/>
      <c r="E26"/>
      <c r="F26"/>
    </row>
    <row r="27" spans="3:6" ht="16.5" x14ac:dyDescent="0.25">
      <c r="C27"/>
      <c r="D27"/>
      <c r="E27"/>
      <c r="F27"/>
    </row>
    <row r="28" spans="3:6" ht="16.5" x14ac:dyDescent="0.25">
      <c r="C28"/>
      <c r="D28"/>
      <c r="E28"/>
      <c r="F28"/>
    </row>
    <row r="29" spans="3:6" ht="16.5" x14ac:dyDescent="0.25">
      <c r="C29"/>
      <c r="D29"/>
      <c r="E29"/>
      <c r="F29"/>
    </row>
    <row r="30" spans="3:6" ht="16.5" x14ac:dyDescent="0.25">
      <c r="C30"/>
      <c r="D30"/>
      <c r="E30"/>
      <c r="F30"/>
    </row>
    <row r="31" spans="3:6" ht="16.5" x14ac:dyDescent="0.25">
      <c r="C31"/>
      <c r="D31"/>
      <c r="E31"/>
      <c r="F31"/>
    </row>
    <row r="32" spans="3:6" ht="16.5" x14ac:dyDescent="0.25">
      <c r="C32"/>
      <c r="D32"/>
      <c r="E32"/>
      <c r="F32"/>
    </row>
    <row r="33" spans="3:6" ht="16.5" x14ac:dyDescent="0.25">
      <c r="C33"/>
      <c r="D33"/>
      <c r="E33"/>
      <c r="F33"/>
    </row>
    <row r="34" spans="3:6" ht="16.5" x14ac:dyDescent="0.25">
      <c r="C34"/>
      <c r="D34"/>
      <c r="E34"/>
      <c r="F34"/>
    </row>
    <row r="35" spans="3:6" ht="16.5" x14ac:dyDescent="0.25">
      <c r="C35"/>
      <c r="D35"/>
      <c r="E35"/>
      <c r="F35"/>
    </row>
  </sheetData>
  <mergeCells count="4">
    <mergeCell ref="A3:A4"/>
    <mergeCell ref="A5:A6"/>
    <mergeCell ref="A7:A8"/>
    <mergeCell ref="A1:F1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10</vt:i4>
      </vt:variant>
    </vt:vector>
  </HeadingPairs>
  <TitlesOfParts>
    <vt:vector size="22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六、工作幫助程度七、學習經驗</vt:lpstr>
      <vt:lpstr>八、目前未就業原因(不含家管)</vt:lpstr>
      <vt:lpstr>九、學生能力有幫助</vt:lpstr>
      <vt:lpstr>十、學校最應該幫學弟妹加強的能力</vt:lpstr>
      <vt:lpstr>十一、最想在學校進修學門</vt:lpstr>
      <vt:lpstr>一、全校問卷回收狀況!Print_Area</vt:lpstr>
      <vt:lpstr>一、畢業後現況!Print_Area</vt:lpstr>
      <vt:lpstr>九、學生能力有幫助!Print_Area</vt:lpstr>
      <vt:lpstr>二、任職機構性質!Print_Area</vt:lpstr>
      <vt:lpstr>二、各學制與系所回收狀況!Print_Area</vt:lpstr>
      <vt:lpstr>'八、目前未就業原因(不含家管)'!Print_Area</vt:lpstr>
      <vt:lpstr>三、工作職業類型!Print_Area</vt:lpstr>
      <vt:lpstr>五、工作平均每月收入!Print_Area</vt:lpstr>
      <vt:lpstr>六、工作幫助程度七、學習經驗!Print_Area</vt:lpstr>
      <vt:lpstr>四、任職工作地點!Print_Area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吳晨妤</cp:lastModifiedBy>
  <cp:lastPrinted>2018-05-18T06:23:44Z</cp:lastPrinted>
  <dcterms:created xsi:type="dcterms:W3CDTF">2017-01-13T12:11:29Z</dcterms:created>
  <dcterms:modified xsi:type="dcterms:W3CDTF">2021-11-12T07:30:14Z</dcterms:modified>
</cp:coreProperties>
</file>